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10.16.1.4\801事務局\財務係（移行用）\02経営健全化計画、財政計画、財政健全化法等\005経営比較分析表(H28～)\R05決算 経営比較分析表\02 振興局へ報告(R7.1.29)\"/>
    </mc:Choice>
  </mc:AlternateContent>
  <xr:revisionPtr revIDLastSave="0" documentId="13_ncr:1_{6128D547-B9DC-406E-82C9-0E7D08CA3047}" xr6:coauthVersionLast="47" xr6:coauthVersionMax="47" xr10:uidLastSave="{00000000-0000-0000-0000-000000000000}"/>
  <workbookProtection workbookAlgorithmName="SHA-512" workbookHashValue="mVJdkFE21cay78imAHPpm2A6ArHsCj20i5LWOmbQmUk+DDCj80j3Yv05ouuVKtR7YQo1BxG4M9KeFph4hjCiWg==" workbookSaltValue="xHqjIqJ0QsDkL9nKDOvk+w=="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LZ79" i="4" s="1"/>
  <c r="FB7" i="5"/>
  <c r="LK79" i="4" s="1"/>
  <c r="FA7" i="5"/>
  <c r="KV79" i="4" s="1"/>
  <c r="EZ7" i="5"/>
  <c r="KG79" i="4" s="1"/>
  <c r="EX7" i="5"/>
  <c r="EW7" i="5"/>
  <c r="EV7" i="5"/>
  <c r="EU7" i="5"/>
  <c r="ET7" i="5"/>
  <c r="ES7" i="5"/>
  <c r="ER7" i="5"/>
  <c r="EQ7" i="5"/>
  <c r="EP7" i="5"/>
  <c r="EO7" i="5"/>
  <c r="EM7" i="5"/>
  <c r="FO80" i="4" s="1"/>
  <c r="EL7" i="5"/>
  <c r="EZ80" i="4" s="1"/>
  <c r="EK7" i="5"/>
  <c r="EK80" i="4" s="1"/>
  <c r="EJ7" i="5"/>
  <c r="DV80" i="4" s="1"/>
  <c r="EI7" i="5"/>
  <c r="EH7" i="5"/>
  <c r="EG7" i="5"/>
  <c r="EZ79" i="4" s="1"/>
  <c r="EF7" i="5"/>
  <c r="EE7" i="5"/>
  <c r="ED7" i="5"/>
  <c r="DG79" i="4" s="1"/>
  <c r="EB7" i="5"/>
  <c r="BX80" i="4" s="1"/>
  <c r="EA7" i="5"/>
  <c r="DZ7" i="5"/>
  <c r="DY7" i="5"/>
  <c r="DX7" i="5"/>
  <c r="P80" i="4" s="1"/>
  <c r="DW7" i="5"/>
  <c r="BX79" i="4" s="1"/>
  <c r="DV7" i="5"/>
  <c r="DU7" i="5"/>
  <c r="DT7" i="5"/>
  <c r="DS7" i="5"/>
  <c r="P79" i="4" s="1"/>
  <c r="DQ7" i="5"/>
  <c r="DP7" i="5"/>
  <c r="DO7" i="5"/>
  <c r="DN7" i="5"/>
  <c r="KU56" i="4" s="1"/>
  <c r="DM7" i="5"/>
  <c r="KF56" i="4" s="1"/>
  <c r="DL7" i="5"/>
  <c r="DK7" i="5"/>
  <c r="DJ7" i="5"/>
  <c r="DI7" i="5"/>
  <c r="DH7" i="5"/>
  <c r="DF7" i="5"/>
  <c r="DE7" i="5"/>
  <c r="DD7" i="5"/>
  <c r="DC7" i="5"/>
  <c r="DB7" i="5"/>
  <c r="GR56" i="4" s="1"/>
  <c r="DA7" i="5"/>
  <c r="IZ55" i="4" s="1"/>
  <c r="CZ7" i="5"/>
  <c r="IK55" i="4" s="1"/>
  <c r="CY7" i="5"/>
  <c r="HV55" i="4" s="1"/>
  <c r="CX7" i="5"/>
  <c r="HG55" i="4" s="1"/>
  <c r="CW7" i="5"/>
  <c r="GR55" i="4" s="1"/>
  <c r="CU7" i="5"/>
  <c r="CT7" i="5"/>
  <c r="CS7" i="5"/>
  <c r="CR7" i="5"/>
  <c r="CQ7" i="5"/>
  <c r="CP7" i="5"/>
  <c r="CO7" i="5"/>
  <c r="EW55" i="4" s="1"/>
  <c r="CN7" i="5"/>
  <c r="CM7" i="5"/>
  <c r="CL7" i="5"/>
  <c r="CJ7" i="5"/>
  <c r="BX56" i="4" s="1"/>
  <c r="CI7" i="5"/>
  <c r="BI56" i="4" s="1"/>
  <c r="CH7" i="5"/>
  <c r="CG7" i="5"/>
  <c r="CF7" i="5"/>
  <c r="P56" i="4" s="1"/>
  <c r="CE7" i="5"/>
  <c r="BX55" i="4" s="1"/>
  <c r="CD7" i="5"/>
  <c r="CC7" i="5"/>
  <c r="AT55" i="4" s="1"/>
  <c r="CB7" i="5"/>
  <c r="AE55" i="4" s="1"/>
  <c r="CA7" i="5"/>
  <c r="P55" i="4" s="1"/>
  <c r="BY7" i="5"/>
  <c r="MN34" i="4" s="1"/>
  <c r="BX7" i="5"/>
  <c r="LY34" i="4" s="1"/>
  <c r="BW7" i="5"/>
  <c r="LJ34" i="4" s="1"/>
  <c r="BV7" i="5"/>
  <c r="KU34" i="4" s="1"/>
  <c r="BU7" i="5"/>
  <c r="BT7" i="5"/>
  <c r="BS7" i="5"/>
  <c r="BR7" i="5"/>
  <c r="BQ7" i="5"/>
  <c r="BP7" i="5"/>
  <c r="BN7" i="5"/>
  <c r="BM7" i="5"/>
  <c r="BL7" i="5"/>
  <c r="BK7" i="5"/>
  <c r="BJ7" i="5"/>
  <c r="BI7" i="5"/>
  <c r="IZ33" i="4" s="1"/>
  <c r="BH7" i="5"/>
  <c r="BG7" i="5"/>
  <c r="BF7" i="5"/>
  <c r="BE7" i="5"/>
  <c r="BC7" i="5"/>
  <c r="BB7" i="5"/>
  <c r="EW34" i="4" s="1"/>
  <c r="BA7" i="5"/>
  <c r="EH34" i="4" s="1"/>
  <c r="AZ7" i="5"/>
  <c r="DS34" i="4" s="1"/>
  <c r="AY7" i="5"/>
  <c r="DD34" i="4" s="1"/>
  <c r="AX7" i="5"/>
  <c r="FL33" i="4" s="1"/>
  <c r="AW7" i="5"/>
  <c r="EW33" i="4" s="1"/>
  <c r="AV7" i="5"/>
  <c r="EH33" i="4" s="1"/>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JW10" i="4" s="1"/>
  <c r="AC6" i="5"/>
  <c r="ID10" i="4" s="1"/>
  <c r="AB6" i="5"/>
  <c r="LP8" i="4" s="1"/>
  <c r="AA6" i="5"/>
  <c r="JW8" i="4" s="1"/>
  <c r="Z6" i="5"/>
  <c r="ID8" i="4" s="1"/>
  <c r="Y6" i="5"/>
  <c r="FZ12" i="4" s="1"/>
  <c r="X6" i="5"/>
  <c r="EG12" i="4" s="1"/>
  <c r="W6" i="5"/>
  <c r="CN12" i="4" s="1"/>
  <c r="V6" i="5"/>
  <c r="AU12" i="4" s="1"/>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H90" i="4"/>
  <c r="MO80" i="4"/>
  <c r="LZ80" i="4"/>
  <c r="LK80" i="4"/>
  <c r="KG80" i="4"/>
  <c r="JB80" i="4"/>
  <c r="IM80" i="4"/>
  <c r="HX80" i="4"/>
  <c r="HI80" i="4"/>
  <c r="GT80" i="4"/>
  <c r="DG80" i="4"/>
  <c r="BI80" i="4"/>
  <c r="AT80" i="4"/>
  <c r="AE80" i="4"/>
  <c r="MO79" i="4"/>
  <c r="JB79" i="4"/>
  <c r="IM79" i="4"/>
  <c r="HX79" i="4"/>
  <c r="HI79" i="4"/>
  <c r="GT79" i="4"/>
  <c r="FO79" i="4"/>
  <c r="EK79" i="4"/>
  <c r="DV79" i="4"/>
  <c r="BI79" i="4"/>
  <c r="AT79" i="4"/>
  <c r="AE79" i="4"/>
  <c r="MN56" i="4"/>
  <c r="LY56" i="4"/>
  <c r="LJ56" i="4"/>
  <c r="IZ56" i="4"/>
  <c r="IK56" i="4"/>
  <c r="HV56" i="4"/>
  <c r="HG56" i="4"/>
  <c r="FL56" i="4"/>
  <c r="EW56" i="4"/>
  <c r="EH56" i="4"/>
  <c r="DS56" i="4"/>
  <c r="DD56" i="4"/>
  <c r="AT56" i="4"/>
  <c r="AE56" i="4"/>
  <c r="MN55" i="4"/>
  <c r="LY55" i="4"/>
  <c r="LJ55" i="4"/>
  <c r="KU55" i="4"/>
  <c r="KF55" i="4"/>
  <c r="FL55" i="4"/>
  <c r="EH55" i="4"/>
  <c r="DS55" i="4"/>
  <c r="DD55" i="4"/>
  <c r="BI55" i="4"/>
  <c r="KF34" i="4"/>
  <c r="IZ34" i="4"/>
  <c r="IK34" i="4"/>
  <c r="HV34" i="4"/>
  <c r="HG34" i="4"/>
  <c r="GR34" i="4"/>
  <c r="FL34" i="4"/>
  <c r="BI34" i="4"/>
  <c r="AT34" i="4"/>
  <c r="AE34" i="4"/>
  <c r="MN33" i="4"/>
  <c r="LY33" i="4"/>
  <c r="LJ33" i="4"/>
  <c r="KU33" i="4"/>
  <c r="KF33" i="4"/>
  <c r="IK33" i="4"/>
  <c r="HV33" i="4"/>
  <c r="HG33" i="4"/>
  <c r="GR33" i="4"/>
  <c r="DS33" i="4"/>
  <c r="DD33" i="4"/>
  <c r="BI33" i="4"/>
  <c r="AT33" i="4"/>
  <c r="AE33" i="4"/>
  <c r="FL32" i="4"/>
  <c r="EG10" i="4"/>
  <c r="CN10" i="4"/>
  <c r="AU10" i="4"/>
  <c r="EG8" i="4"/>
  <c r="CN8" i="4"/>
  <c r="AU8" i="4"/>
  <c r="B8" i="4"/>
  <c r="B6" i="4"/>
  <c r="BX78" i="4" l="1"/>
  <c r="BX54" i="4"/>
  <c r="BX32" i="4"/>
  <c r="MO78" i="4"/>
  <c r="MN54" i="4"/>
  <c r="MN32" i="4"/>
  <c r="JB78" i="4"/>
  <c r="IZ54" i="4"/>
  <c r="IZ32" i="4"/>
  <c r="FO78" i="4"/>
  <c r="FL54" i="4"/>
  <c r="C11" i="5"/>
  <c r="D11" i="5"/>
  <c r="E11" i="5"/>
  <c r="B11" i="5"/>
  <c r="P78" i="4" l="1"/>
  <c r="P54" i="4"/>
  <c r="P32" i="4"/>
  <c r="KG78" i="4"/>
  <c r="KF54" i="4"/>
  <c r="KF32" i="4"/>
  <c r="GT78" i="4"/>
  <c r="GR54" i="4"/>
  <c r="GR32" i="4"/>
  <c r="DG78" i="4"/>
  <c r="DD54" i="4"/>
  <c r="DD32" i="4"/>
  <c r="EZ78" i="4"/>
  <c r="EW54" i="4"/>
  <c r="EW32" i="4"/>
  <c r="BI78" i="4"/>
  <c r="BI54" i="4"/>
  <c r="BI32" i="4"/>
  <c r="LZ78" i="4"/>
  <c r="LY54" i="4"/>
  <c r="LY32" i="4"/>
  <c r="IK54" i="4"/>
  <c r="IM78" i="4"/>
  <c r="IK32" i="4"/>
  <c r="HX78" i="4"/>
  <c r="HV54" i="4"/>
  <c r="HV32" i="4"/>
  <c r="EK78" i="4"/>
  <c r="EH54" i="4"/>
  <c r="EH32" i="4"/>
  <c r="AT54" i="4"/>
  <c r="AT32" i="4"/>
  <c r="LK78" i="4"/>
  <c r="LJ54" i="4"/>
  <c r="LJ32" i="4"/>
  <c r="AT78" i="4"/>
  <c r="KV78" i="4"/>
  <c r="KU54" i="4"/>
  <c r="KU32" i="4"/>
  <c r="HI78" i="4"/>
  <c r="HG54" i="4"/>
  <c r="HG32" i="4"/>
  <c r="DV78" i="4"/>
  <c r="DS54" i="4"/>
  <c r="DS32" i="4"/>
  <c r="AE78" i="4"/>
  <c r="AE54" i="4"/>
  <c r="AE32" i="4"/>
</calcChain>
</file>

<file path=xl/sharedStrings.xml><?xml version="1.0" encoding="utf-8"?>
<sst xmlns="http://schemas.openxmlformats.org/spreadsheetml/2006/main" count="343" uniqueCount="191">
  <si>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</si>
  <si>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</si>
  <si>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</si>
  <si>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</si>
  <si>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</si>
  <si>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</si>
  <si>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</si>
  <si>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</si>
  <si>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</si>
  <si>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</si>
  <si>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</si>
  <si>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</si>
  <si>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</si>
  <si>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</si>
  <si>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</si>
  <si>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</si>
  <si>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</si>
  <si>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</si>
  <si>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</si>
  <si>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</si>
  <si>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</si>
  <si>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</si>
  <si>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</si>
  <si>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</si>
  <si>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</si>
  <si>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</si>
  <si>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</si>
  <si>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</si>
  <si>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</si>
  <si>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</si>
  <si>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</si>
  <si>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</si>
  <si>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</si>
  <si>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</si>
  <si>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</si>
  <si>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</si>
  <si>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</si>
  <si>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</si>
  <si>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</si>
  <si>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</si>
  <si>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</si>
  <si>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</si>
  <si>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</si>
  <si>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</si>
  <si>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</si>
  <si>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</si>
  <si>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</si>
  <si>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</si>
  <si>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</si>
  <si>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</si>
  <si>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</si>
  <si>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</si>
  <si>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</si>
  <si>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</si>
  <si>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</si>
  <si>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</si>
  <si>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</si>
  <si>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</si>
  <si>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</si>
  <si>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</si>
  <si>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</si>
  <si>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</si>
  <si>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</si>
  <si>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</si>
  <si>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</si>
  <si>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</si>
  <si>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</si>
  <si>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</si>
  <si>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</si>
  <si>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</si>
  <si>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</si>
  <si>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</si>
  <si>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</si>
  <si>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</si>
  <si>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</si>
  <si>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</si>
  <si>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</si>
  <si>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</si>
  <si>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</si>
  <si>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</si>
  <si>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</si>
  <si>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</si>
  <si>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</si>
  <si>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</si>
  <si>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</si>
  <si>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</si>
  <si>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</si>
  <si>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</si>
  <si>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</si>
  <si>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</si>
  <si>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</si>
  <si>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</si>
  <si>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</si>
  <si>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</si>
  <si>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</si>
  <si>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</si>
  <si>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</si>
  <si>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</si>
  <si>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</si>
  <si>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</si>
  <si>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</si>
  <si>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</si>
  <si>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</si>
  <si>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</si>
  <si>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</si>
  <si>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</si>
  <si>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</si>
  <si>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</si>
  <si>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</si>
  <si>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</si>
  <si>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</si>
  <si>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</si>
  <si>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</si>
  <si>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</si>
  <si>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</si>
  <si>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</si>
  <si>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</si>
  <si>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</si>
  <si>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</si>
  <si>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</si>
  <si>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</si>
  <si>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</si>
  <si>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</si>
  <si>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</si>
  <si>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</si>
  <si>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</si>
  <si>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</si>
  <si>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</si>
  <si>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</si>
  <si>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</si>
  <si>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</si>
  <si>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</si>
  <si>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</si>
  <si>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</si>
  <si>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</si>
  <si>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</si>
  <si>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</si>
  <si>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</si>
  <si>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</si>
  <si>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</si>
  <si>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</si>
  <si>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</si>
  <si>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</si>
  <si>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</si>
  <si>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</si>
  <si>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</si>
  <si>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</si>
  <si>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</si>
  <si>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</si>
  <si>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</si>
  <si>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</si>
  <si>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</si>
  <si>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</si>
  <si>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</si>
  <si>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</si>
  <si>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</si>
  <si>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</si>
  <si>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</si>
  <si>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</si>
  <si>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</si>
  <si>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</si>
  <si>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当該値(N-1)</t>
    <phoneticPr fontId="5"/>
  </si>
  <si>
    <t>当該値(N)</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</si>
  <si>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</si>
  <si>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</si>
  <si>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</si>
  <si>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</si>
  <si>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</si>
  <si>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</si>
  <si>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江別市</t>
  </si>
  <si>
    <t>市立病院</t>
  </si>
  <si>
    <t>条例全部</t>
  </si>
  <si>
    <t>病院事業</t>
  </si>
  <si>
    <t>一般病院</t>
  </si>
  <si>
    <t>300床以上～400床未満</t>
  </si>
  <si>
    <t>学術・研究機関出身</t>
  </si>
  <si>
    <t>直営</t>
  </si>
  <si>
    <t>対象</t>
  </si>
  <si>
    <t>ド 透 未 訓</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</si>
  <si>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</si>
  <si>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</si>
  <si>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</si>
  <si>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</si>
  <si>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</si>
  <si>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</si>
  <si>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</si>
  <si>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</si>
  <si>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江別市における基幹的医療機関として、急性期医療を提供しているほか、二次医療圏外の南空知地区の医療需要にも応えている。
　公立病院として、救急・小児・周産期・精神医療を担っており、総合病院として重要な役割を果たしている。</t>
    <phoneticPr fontId="5"/>
  </si>
  <si>
    <t>　建物施設は平成10年築であり、耐用年数の半分も経過していないことから、当面は計画的に修繕を行い維持していく必要がある。
　令和４年度に電子カルテシステムを更新したことにより、有形固定資産減価償却率及び機械備品減価償却率が平均を大きく下回っている。これまで経営状況から医療機器の更新が遅れていたが、徐々に更新が進んでいる。
　今後も経営状況を考慮しつつ必要な更新を実施していく。</t>
    <rPh sb="62" eb="64">
      <t>レイワ</t>
    </rPh>
    <rPh sb="65" eb="67">
      <t>ネンド</t>
    </rPh>
    <rPh sb="68" eb="70">
      <t>デンシ</t>
    </rPh>
    <rPh sb="78" eb="80">
      <t>コウシン</t>
    </rPh>
    <rPh sb="88" eb="98">
      <t>ユウケイコテイシサンゲンカショウキャク</t>
    </rPh>
    <rPh sb="98" eb="99">
      <t>リツ</t>
    </rPh>
    <rPh sb="99" eb="100">
      <t>オヨ</t>
    </rPh>
    <rPh sb="101" eb="110">
      <t>キカイビヒンゲンカショウキャクリツ</t>
    </rPh>
    <rPh sb="111" eb="113">
      <t>ヘイキン</t>
    </rPh>
    <rPh sb="114" eb="115">
      <t>オオ</t>
    </rPh>
    <rPh sb="117" eb="119">
      <t>シタマワ</t>
    </rPh>
    <rPh sb="128" eb="132">
      <t>ケイエイジョウキョウ</t>
    </rPh>
    <rPh sb="134" eb="138">
      <t>イリョウキキ</t>
    </rPh>
    <rPh sb="139" eb="141">
      <t>コウシン</t>
    </rPh>
    <rPh sb="142" eb="143">
      <t>オク</t>
    </rPh>
    <rPh sb="149" eb="151">
      <t>ジョジョ</t>
    </rPh>
    <rPh sb="152" eb="154">
      <t>コウシン</t>
    </rPh>
    <rPh sb="155" eb="156">
      <t>スス</t>
    </rPh>
    <phoneticPr fontId="5"/>
  </si>
  <si>
    <t>　病院の建物・機能を維持していくためには、類似病院平均と比較して診療収益が足りていない状況である。
　医師確保に向けた取り組みを進めるとともに、医師の増員に頼らない診療単価の増加や、DPC急性期病棟と地域包括ケア病棟の効率的な運用と、市内医療機関との連携を図っていく必要がある。　
　費用面では、材料費・経費の削減に引き続き取り組みつつ、特に人件費は公立病院の性格上、急速な削減を行うことは難しいため、中長期的な視点でコントロールしていく必要がある。
　令和６年３月に策定した「江別市立病院経営強化プラン」に基づき、経営強化を着実に進めるべく取り組んでいく。</t>
    <rPh sb="227" eb="229">
      <t>レイワ</t>
    </rPh>
    <rPh sb="243" eb="249">
      <t>ビョウインケイエイキョウカ</t>
    </rPh>
    <rPh sb="258" eb="262">
      <t>ケイエイキョウカ</t>
    </rPh>
    <phoneticPr fontId="5"/>
  </si>
  <si>
    <t>　経常収支比率及び医業収支比率は、令和２年度以降、診療収益の増や材料費・経費の削減などの経営改善効果と、新型コロナウイルス感染症対応に係る補助金収入により改善傾向にあったが、令和５年度は診療収益は横ばいで推移したものの、同補助金の減少等により悪化している。
　また、給与改定や物価高騰の影響を受け、職員給与費対医業収益比率及び材料費医業収益比率が増加している。</t>
    <rPh sb="17" eb="19">
      <t>レイワ</t>
    </rPh>
    <rPh sb="20" eb="22">
      <t>ネンド</t>
    </rPh>
    <rPh sb="22" eb="24">
      <t>イコウ</t>
    </rPh>
    <rPh sb="77" eb="79">
      <t>カイゼン</t>
    </rPh>
    <rPh sb="79" eb="81">
      <t>ケイコウ</t>
    </rPh>
    <rPh sb="87" eb="89">
      <t>レイワ</t>
    </rPh>
    <rPh sb="90" eb="92">
      <t>ネンド</t>
    </rPh>
    <rPh sb="93" eb="97">
      <t>シンリョウシュウエキ</t>
    </rPh>
    <rPh sb="98" eb="99">
      <t>ヨコ</t>
    </rPh>
    <rPh sb="102" eb="104">
      <t>スイイ</t>
    </rPh>
    <rPh sb="110" eb="111">
      <t>ドウ</t>
    </rPh>
    <rPh sb="111" eb="114">
      <t>ホジョキン</t>
    </rPh>
    <rPh sb="115" eb="117">
      <t>ゲンショウ</t>
    </rPh>
    <rPh sb="117" eb="118">
      <t>トウ</t>
    </rPh>
    <rPh sb="121" eb="123">
      <t>アッカ</t>
    </rPh>
    <rPh sb="133" eb="137">
      <t>キュウヨカイテイ</t>
    </rPh>
    <rPh sb="138" eb="142">
      <t>ブッカコウトウ</t>
    </rPh>
    <rPh sb="143" eb="145">
      <t>エイキョウ</t>
    </rPh>
    <rPh sb="146" eb="147">
      <t>ウ</t>
    </rPh>
    <rPh sb="161" eb="162">
      <t>オヨ</t>
    </rPh>
    <rPh sb="173" eb="175">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</si>
</sst>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59.5</c:v>
                </c:pt>
                <c:pt idx="1">
                  <c:v>69.5</c:v>
                </c:pt>
                <c:pt idx="2">
                  <c:v>68.900000000000006</c:v>
                </c:pt>
                <c:pt idx="3">
                  <c:v>51.9</c:v>
                </c:pt>
                <c:pt idx="4">
                  <c:v>53.7</c:v>
                </c:pt>
              </c:numCache>
            </c:numRef>
          </c:val>
          <c:extLst>
            <c:ext xmlns:c16="http://schemas.microsoft.com/office/drawing/2014/chart" uri="{C3380CC4-5D6E-409C-BE32-E72D297353CC}">
              <c16:uniqueId val="{00000000-C02B-46ED-A054-B528C32007B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C02B-46ED-A054-B528C32007B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72</c:v>
                </c:pt>
                <c:pt idx="1">
                  <c:v>77.099999999999994</c:v>
                </c:pt>
                <c:pt idx="2">
                  <c:v>89.1</c:v>
                </c:pt>
                <c:pt idx="3">
                  <c:v>89.9</c:v>
                </c:pt>
                <c:pt idx="4">
                  <c:v>78.900000000000006</c:v>
                </c:pt>
              </c:numCache>
            </c:numRef>
          </c:val>
          <c:extLst>
            <c:ext xmlns:c16="http://schemas.microsoft.com/office/drawing/2014/chart" uri="{C3380CC4-5D6E-409C-BE32-E72D297353CC}">
              <c16:uniqueId val="{00000000-72CD-4352-8475-298115B6F96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72CD-4352-8475-298115B6F96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77.599999999999994</c:v>
                </c:pt>
                <c:pt idx="1">
                  <c:v>83.2</c:v>
                </c:pt>
                <c:pt idx="2">
                  <c:v>94.6</c:v>
                </c:pt>
                <c:pt idx="3">
                  <c:v>95.5</c:v>
                </c:pt>
                <c:pt idx="4">
                  <c:v>84.6</c:v>
                </c:pt>
              </c:numCache>
            </c:numRef>
          </c:val>
          <c:extLst>
            <c:ext xmlns:c16="http://schemas.microsoft.com/office/drawing/2014/chart" uri="{C3380CC4-5D6E-409C-BE32-E72D297353CC}">
              <c16:uniqueId val="{00000000-0293-443D-A674-A7A000A40B9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0293-443D-A674-A7A000A40B9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83.5</c:v>
                </c:pt>
                <c:pt idx="1">
                  <c:v>89.1</c:v>
                </c:pt>
                <c:pt idx="2">
                  <c:v>103.2</c:v>
                </c:pt>
                <c:pt idx="3">
                  <c:v>106.2</c:v>
                </c:pt>
                <c:pt idx="4">
                  <c:v>98.1</c:v>
                </c:pt>
              </c:numCache>
            </c:numRef>
          </c:val>
          <c:extLst>
            <c:ext xmlns:c16="http://schemas.microsoft.com/office/drawing/2014/chart" uri="{C3380CC4-5D6E-409C-BE32-E72D297353CC}">
              <c16:uniqueId val="{00000000-2E2A-4646-90B3-DBD528E15F9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2E2A-4646-90B3-DBD528E15F9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52.5</c:v>
                </c:pt>
                <c:pt idx="1">
                  <c:v>54.3</c:v>
                </c:pt>
                <c:pt idx="2">
                  <c:v>54.7</c:v>
                </c:pt>
                <c:pt idx="3">
                  <c:v>49.1</c:v>
                </c:pt>
                <c:pt idx="4">
                  <c:v>50.2</c:v>
                </c:pt>
              </c:numCache>
            </c:numRef>
          </c:val>
          <c:extLst>
            <c:ext xmlns:c16="http://schemas.microsoft.com/office/drawing/2014/chart" uri="{C3380CC4-5D6E-409C-BE32-E72D297353CC}">
              <c16:uniqueId val="{00000000-DC98-4C25-868D-1EBB5C5843C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DC98-4C25-868D-1EBB5C5843C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81.2</c:v>
                </c:pt>
                <c:pt idx="1">
                  <c:v>82.7</c:v>
                </c:pt>
                <c:pt idx="2">
                  <c:v>80</c:v>
                </c:pt>
                <c:pt idx="3">
                  <c:v>59.9</c:v>
                </c:pt>
                <c:pt idx="4">
                  <c:v>61.1</c:v>
                </c:pt>
              </c:numCache>
            </c:numRef>
          </c:val>
          <c:extLst>
            <c:ext xmlns:c16="http://schemas.microsoft.com/office/drawing/2014/chart" uri="{C3380CC4-5D6E-409C-BE32-E72D297353CC}">
              <c16:uniqueId val="{00000000-FFB8-4A5B-937B-541FC89F037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FFB8-4A5B-937B-541FC89F037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45083866</c:v>
                </c:pt>
                <c:pt idx="1">
                  <c:v>45254377</c:v>
                </c:pt>
                <c:pt idx="2">
                  <c:v>46130205</c:v>
                </c:pt>
                <c:pt idx="3">
                  <c:v>45839632</c:v>
                </c:pt>
                <c:pt idx="4">
                  <c:v>46557700</c:v>
                </c:pt>
              </c:numCache>
            </c:numRef>
          </c:val>
          <c:extLst>
            <c:ext xmlns:c16="http://schemas.microsoft.com/office/drawing/2014/chart" uri="{C3380CC4-5D6E-409C-BE32-E72D297353CC}">
              <c16:uniqueId val="{00000000-AB81-4DA2-8438-B4B7436131F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AB81-4DA2-8438-B4B7436131F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18.5</c:v>
                </c:pt>
                <c:pt idx="1">
                  <c:v>16.399999999999999</c:v>
                </c:pt>
                <c:pt idx="2">
                  <c:v>14.4</c:v>
                </c:pt>
                <c:pt idx="3">
                  <c:v>14.2</c:v>
                </c:pt>
                <c:pt idx="4">
                  <c:v>15.3</c:v>
                </c:pt>
              </c:numCache>
            </c:numRef>
          </c:val>
          <c:extLst>
            <c:ext xmlns:c16="http://schemas.microsoft.com/office/drawing/2014/chart" uri="{C3380CC4-5D6E-409C-BE32-E72D297353CC}">
              <c16:uniqueId val="{00000000-2608-480C-8E49-C85F380F04F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2608-480C-8E49-C85F380F04F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66.099999999999994</c:v>
                </c:pt>
                <c:pt idx="1">
                  <c:v>62.9</c:v>
                </c:pt>
                <c:pt idx="2">
                  <c:v>57</c:v>
                </c:pt>
                <c:pt idx="3">
                  <c:v>56.3</c:v>
                </c:pt>
                <c:pt idx="4">
                  <c:v>64.5</c:v>
                </c:pt>
              </c:numCache>
            </c:numRef>
          </c:val>
          <c:extLst>
            <c:ext xmlns:c16="http://schemas.microsoft.com/office/drawing/2014/chart" uri="{C3380CC4-5D6E-409C-BE32-E72D297353CC}">
              <c16:uniqueId val="{00000000-8275-4C7E-97D3-ADC85E122B3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8275-4C7E-97D3-ADC85E122B3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12431</c:v>
                </c:pt>
                <c:pt idx="1">
                  <c:v>12674</c:v>
                </c:pt>
                <c:pt idx="2">
                  <c:v>12347</c:v>
                </c:pt>
                <c:pt idx="3">
                  <c:v>13355</c:v>
                </c:pt>
                <c:pt idx="4">
                  <c:v>13079</c:v>
                </c:pt>
              </c:numCache>
            </c:numRef>
          </c:val>
          <c:extLst>
            <c:ext xmlns:c16="http://schemas.microsoft.com/office/drawing/2014/chart" uri="{C3380CC4-5D6E-409C-BE32-E72D297353CC}">
              <c16:uniqueId val="{00000000-8291-48BF-A194-5818E972383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8291-48BF-A194-5818E972383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43046</c:v>
                </c:pt>
                <c:pt idx="1">
                  <c:v>43808</c:v>
                </c:pt>
                <c:pt idx="2">
                  <c:v>47007</c:v>
                </c:pt>
                <c:pt idx="3">
                  <c:v>48851</c:v>
                </c:pt>
                <c:pt idx="4">
                  <c:v>48533</c:v>
                </c:pt>
              </c:numCache>
            </c:numRef>
          </c:val>
          <c:extLst>
            <c:ext xmlns:c16="http://schemas.microsoft.com/office/drawing/2014/chart" uri="{C3380CC4-5D6E-409C-BE32-E72D297353CC}">
              <c16:uniqueId val="{00000000-B7C8-4A21-AB1B-E766C71B13F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B7C8-4A21-AB1B-E766C71B13F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232</c:v>
                </c:pt>
                <c:pt idx="1">
                  <c:v>233.7</c:v>
                </c:pt>
                <c:pt idx="2">
                  <c:v>200.9</c:v>
                </c:pt>
                <c:pt idx="3">
                  <c:v>5</c:v>
                </c:pt>
                <c:pt idx="4">
                  <c:v>8.3000000000000007</c:v>
                </c:pt>
              </c:numCache>
            </c:numRef>
          </c:val>
          <c:extLst>
            <c:ext xmlns:c16="http://schemas.microsoft.com/office/drawing/2014/chart" uri="{C3380CC4-5D6E-409C-BE32-E72D297353CC}">
              <c16:uniqueId val="{00000000-E2EB-44E3-BC16-F0FB2866641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E2EB-44E3-BC16-F0FB2866641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E19" zoomScale="85" zoomScaleNormal="85"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北海道江別市　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300床以上～400床未満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学術・研究機関出身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278</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22</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未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59</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337</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75">
        <f>データ!U6</f>
        <v>118686</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25989</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224</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224</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83.5</v>
      </c>
      <c r="Q33" s="129"/>
      <c r="R33" s="129"/>
      <c r="S33" s="129"/>
      <c r="T33" s="129"/>
      <c r="U33" s="129"/>
      <c r="V33" s="129"/>
      <c r="W33" s="129"/>
      <c r="X33" s="129"/>
      <c r="Y33" s="129"/>
      <c r="Z33" s="129"/>
      <c r="AA33" s="129"/>
      <c r="AB33" s="129"/>
      <c r="AC33" s="129"/>
      <c r="AD33" s="130"/>
      <c r="AE33" s="128">
        <f>データ!AJ7</f>
        <v>89.1</v>
      </c>
      <c r="AF33" s="129"/>
      <c r="AG33" s="129"/>
      <c r="AH33" s="129"/>
      <c r="AI33" s="129"/>
      <c r="AJ33" s="129"/>
      <c r="AK33" s="129"/>
      <c r="AL33" s="129"/>
      <c r="AM33" s="129"/>
      <c r="AN33" s="129"/>
      <c r="AO33" s="129"/>
      <c r="AP33" s="129"/>
      <c r="AQ33" s="129"/>
      <c r="AR33" s="129"/>
      <c r="AS33" s="130"/>
      <c r="AT33" s="128">
        <f>データ!AK7</f>
        <v>103.2</v>
      </c>
      <c r="AU33" s="129"/>
      <c r="AV33" s="129"/>
      <c r="AW33" s="129"/>
      <c r="AX33" s="129"/>
      <c r="AY33" s="129"/>
      <c r="AZ33" s="129"/>
      <c r="BA33" s="129"/>
      <c r="BB33" s="129"/>
      <c r="BC33" s="129"/>
      <c r="BD33" s="129"/>
      <c r="BE33" s="129"/>
      <c r="BF33" s="129"/>
      <c r="BG33" s="129"/>
      <c r="BH33" s="130"/>
      <c r="BI33" s="128">
        <f>データ!AL7</f>
        <v>106.2</v>
      </c>
      <c r="BJ33" s="129"/>
      <c r="BK33" s="129"/>
      <c r="BL33" s="129"/>
      <c r="BM33" s="129"/>
      <c r="BN33" s="129"/>
      <c r="BO33" s="129"/>
      <c r="BP33" s="129"/>
      <c r="BQ33" s="129"/>
      <c r="BR33" s="129"/>
      <c r="BS33" s="129"/>
      <c r="BT33" s="129"/>
      <c r="BU33" s="129"/>
      <c r="BV33" s="129"/>
      <c r="BW33" s="130"/>
      <c r="BX33" s="128">
        <f>データ!AM7</f>
        <v>98.1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77.599999999999994</v>
      </c>
      <c r="DE33" s="129"/>
      <c r="DF33" s="129"/>
      <c r="DG33" s="129"/>
      <c r="DH33" s="129"/>
      <c r="DI33" s="129"/>
      <c r="DJ33" s="129"/>
      <c r="DK33" s="129"/>
      <c r="DL33" s="129"/>
      <c r="DM33" s="129"/>
      <c r="DN33" s="129"/>
      <c r="DO33" s="129"/>
      <c r="DP33" s="129"/>
      <c r="DQ33" s="129"/>
      <c r="DR33" s="130"/>
      <c r="DS33" s="128">
        <f>データ!AU7</f>
        <v>83.2</v>
      </c>
      <c r="DT33" s="129"/>
      <c r="DU33" s="129"/>
      <c r="DV33" s="129"/>
      <c r="DW33" s="129"/>
      <c r="DX33" s="129"/>
      <c r="DY33" s="129"/>
      <c r="DZ33" s="129"/>
      <c r="EA33" s="129"/>
      <c r="EB33" s="129"/>
      <c r="EC33" s="129"/>
      <c r="ED33" s="129"/>
      <c r="EE33" s="129"/>
      <c r="EF33" s="129"/>
      <c r="EG33" s="130"/>
      <c r="EH33" s="128">
        <f>データ!AV7</f>
        <v>94.6</v>
      </c>
      <c r="EI33" s="129"/>
      <c r="EJ33" s="129"/>
      <c r="EK33" s="129"/>
      <c r="EL33" s="129"/>
      <c r="EM33" s="129"/>
      <c r="EN33" s="129"/>
      <c r="EO33" s="129"/>
      <c r="EP33" s="129"/>
      <c r="EQ33" s="129"/>
      <c r="ER33" s="129"/>
      <c r="ES33" s="129"/>
      <c r="ET33" s="129"/>
      <c r="EU33" s="129"/>
      <c r="EV33" s="130"/>
      <c r="EW33" s="128">
        <f>データ!AW7</f>
        <v>95.5</v>
      </c>
      <c r="EX33" s="129"/>
      <c r="EY33" s="129"/>
      <c r="EZ33" s="129"/>
      <c r="FA33" s="129"/>
      <c r="FB33" s="129"/>
      <c r="FC33" s="129"/>
      <c r="FD33" s="129"/>
      <c r="FE33" s="129"/>
      <c r="FF33" s="129"/>
      <c r="FG33" s="129"/>
      <c r="FH33" s="129"/>
      <c r="FI33" s="129"/>
      <c r="FJ33" s="129"/>
      <c r="FK33" s="130"/>
      <c r="FL33" s="128">
        <f>データ!AX7</f>
        <v>84.6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72</v>
      </c>
      <c r="GS33" s="129"/>
      <c r="GT33" s="129"/>
      <c r="GU33" s="129"/>
      <c r="GV33" s="129"/>
      <c r="GW33" s="129"/>
      <c r="GX33" s="129"/>
      <c r="GY33" s="129"/>
      <c r="GZ33" s="129"/>
      <c r="HA33" s="129"/>
      <c r="HB33" s="129"/>
      <c r="HC33" s="129"/>
      <c r="HD33" s="129"/>
      <c r="HE33" s="129"/>
      <c r="HF33" s="130"/>
      <c r="HG33" s="128">
        <f>データ!BF7</f>
        <v>77.099999999999994</v>
      </c>
      <c r="HH33" s="129"/>
      <c r="HI33" s="129"/>
      <c r="HJ33" s="129"/>
      <c r="HK33" s="129"/>
      <c r="HL33" s="129"/>
      <c r="HM33" s="129"/>
      <c r="HN33" s="129"/>
      <c r="HO33" s="129"/>
      <c r="HP33" s="129"/>
      <c r="HQ33" s="129"/>
      <c r="HR33" s="129"/>
      <c r="HS33" s="129"/>
      <c r="HT33" s="129"/>
      <c r="HU33" s="130"/>
      <c r="HV33" s="128">
        <f>データ!BG7</f>
        <v>89.1</v>
      </c>
      <c r="HW33" s="129"/>
      <c r="HX33" s="129"/>
      <c r="HY33" s="129"/>
      <c r="HZ33" s="129"/>
      <c r="IA33" s="129"/>
      <c r="IB33" s="129"/>
      <c r="IC33" s="129"/>
      <c r="ID33" s="129"/>
      <c r="IE33" s="129"/>
      <c r="IF33" s="129"/>
      <c r="IG33" s="129"/>
      <c r="IH33" s="129"/>
      <c r="II33" s="129"/>
      <c r="IJ33" s="130"/>
      <c r="IK33" s="128">
        <f>データ!BH7</f>
        <v>89.9</v>
      </c>
      <c r="IL33" s="129"/>
      <c r="IM33" s="129"/>
      <c r="IN33" s="129"/>
      <c r="IO33" s="129"/>
      <c r="IP33" s="129"/>
      <c r="IQ33" s="129"/>
      <c r="IR33" s="129"/>
      <c r="IS33" s="129"/>
      <c r="IT33" s="129"/>
      <c r="IU33" s="129"/>
      <c r="IV33" s="129"/>
      <c r="IW33" s="129"/>
      <c r="IX33" s="129"/>
      <c r="IY33" s="130"/>
      <c r="IZ33" s="128">
        <f>データ!BI7</f>
        <v>78.900000000000006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59.5</v>
      </c>
      <c r="KG33" s="129"/>
      <c r="KH33" s="129"/>
      <c r="KI33" s="129"/>
      <c r="KJ33" s="129"/>
      <c r="KK33" s="129"/>
      <c r="KL33" s="129"/>
      <c r="KM33" s="129"/>
      <c r="KN33" s="129"/>
      <c r="KO33" s="129"/>
      <c r="KP33" s="129"/>
      <c r="KQ33" s="129"/>
      <c r="KR33" s="129"/>
      <c r="KS33" s="129"/>
      <c r="KT33" s="130"/>
      <c r="KU33" s="128">
        <f>データ!BQ7</f>
        <v>69.5</v>
      </c>
      <c r="KV33" s="129"/>
      <c r="KW33" s="129"/>
      <c r="KX33" s="129"/>
      <c r="KY33" s="129"/>
      <c r="KZ33" s="129"/>
      <c r="LA33" s="129"/>
      <c r="LB33" s="129"/>
      <c r="LC33" s="129"/>
      <c r="LD33" s="129"/>
      <c r="LE33" s="129"/>
      <c r="LF33" s="129"/>
      <c r="LG33" s="129"/>
      <c r="LH33" s="129"/>
      <c r="LI33" s="130"/>
      <c r="LJ33" s="128">
        <f>データ!BR7</f>
        <v>68.900000000000006</v>
      </c>
      <c r="LK33" s="129"/>
      <c r="LL33" s="129"/>
      <c r="LM33" s="129"/>
      <c r="LN33" s="129"/>
      <c r="LO33" s="129"/>
      <c r="LP33" s="129"/>
      <c r="LQ33" s="129"/>
      <c r="LR33" s="129"/>
      <c r="LS33" s="129"/>
      <c r="LT33" s="129"/>
      <c r="LU33" s="129"/>
      <c r="LV33" s="129"/>
      <c r="LW33" s="129"/>
      <c r="LX33" s="130"/>
      <c r="LY33" s="128">
        <f>データ!BS7</f>
        <v>51.9</v>
      </c>
      <c r="LZ33" s="129"/>
      <c r="MA33" s="129"/>
      <c r="MB33" s="129"/>
      <c r="MC33" s="129"/>
      <c r="MD33" s="129"/>
      <c r="ME33" s="129"/>
      <c r="MF33" s="129"/>
      <c r="MG33" s="129"/>
      <c r="MH33" s="129"/>
      <c r="MI33" s="129"/>
      <c r="MJ33" s="129"/>
      <c r="MK33" s="129"/>
      <c r="ML33" s="129"/>
      <c r="MM33" s="130"/>
      <c r="MN33" s="128">
        <f>データ!BT7</f>
        <v>53.7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190</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188</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43046</v>
      </c>
      <c r="Q55" s="138"/>
      <c r="R55" s="138"/>
      <c r="S55" s="138"/>
      <c r="T55" s="138"/>
      <c r="U55" s="138"/>
      <c r="V55" s="138"/>
      <c r="W55" s="138"/>
      <c r="X55" s="138"/>
      <c r="Y55" s="138"/>
      <c r="Z55" s="138"/>
      <c r="AA55" s="138"/>
      <c r="AB55" s="138"/>
      <c r="AC55" s="138"/>
      <c r="AD55" s="139"/>
      <c r="AE55" s="137">
        <f>データ!CB7</f>
        <v>43808</v>
      </c>
      <c r="AF55" s="138"/>
      <c r="AG55" s="138"/>
      <c r="AH55" s="138"/>
      <c r="AI55" s="138"/>
      <c r="AJ55" s="138"/>
      <c r="AK55" s="138"/>
      <c r="AL55" s="138"/>
      <c r="AM55" s="138"/>
      <c r="AN55" s="138"/>
      <c r="AO55" s="138"/>
      <c r="AP55" s="138"/>
      <c r="AQ55" s="138"/>
      <c r="AR55" s="138"/>
      <c r="AS55" s="139"/>
      <c r="AT55" s="137">
        <f>データ!CC7</f>
        <v>47007</v>
      </c>
      <c r="AU55" s="138"/>
      <c r="AV55" s="138"/>
      <c r="AW55" s="138"/>
      <c r="AX55" s="138"/>
      <c r="AY55" s="138"/>
      <c r="AZ55" s="138"/>
      <c r="BA55" s="138"/>
      <c r="BB55" s="138"/>
      <c r="BC55" s="138"/>
      <c r="BD55" s="138"/>
      <c r="BE55" s="138"/>
      <c r="BF55" s="138"/>
      <c r="BG55" s="138"/>
      <c r="BH55" s="139"/>
      <c r="BI55" s="137">
        <f>データ!CD7</f>
        <v>48851</v>
      </c>
      <c r="BJ55" s="138"/>
      <c r="BK55" s="138"/>
      <c r="BL55" s="138"/>
      <c r="BM55" s="138"/>
      <c r="BN55" s="138"/>
      <c r="BO55" s="138"/>
      <c r="BP55" s="138"/>
      <c r="BQ55" s="138"/>
      <c r="BR55" s="138"/>
      <c r="BS55" s="138"/>
      <c r="BT55" s="138"/>
      <c r="BU55" s="138"/>
      <c r="BV55" s="138"/>
      <c r="BW55" s="139"/>
      <c r="BX55" s="137">
        <f>データ!CE7</f>
        <v>48533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12431</v>
      </c>
      <c r="DE55" s="138"/>
      <c r="DF55" s="138"/>
      <c r="DG55" s="138"/>
      <c r="DH55" s="138"/>
      <c r="DI55" s="138"/>
      <c r="DJ55" s="138"/>
      <c r="DK55" s="138"/>
      <c r="DL55" s="138"/>
      <c r="DM55" s="138"/>
      <c r="DN55" s="138"/>
      <c r="DO55" s="138"/>
      <c r="DP55" s="138"/>
      <c r="DQ55" s="138"/>
      <c r="DR55" s="139"/>
      <c r="DS55" s="137">
        <f>データ!CM7</f>
        <v>12674</v>
      </c>
      <c r="DT55" s="138"/>
      <c r="DU55" s="138"/>
      <c r="DV55" s="138"/>
      <c r="DW55" s="138"/>
      <c r="DX55" s="138"/>
      <c r="DY55" s="138"/>
      <c r="DZ55" s="138"/>
      <c r="EA55" s="138"/>
      <c r="EB55" s="138"/>
      <c r="EC55" s="138"/>
      <c r="ED55" s="138"/>
      <c r="EE55" s="138"/>
      <c r="EF55" s="138"/>
      <c r="EG55" s="139"/>
      <c r="EH55" s="137">
        <f>データ!CN7</f>
        <v>12347</v>
      </c>
      <c r="EI55" s="138"/>
      <c r="EJ55" s="138"/>
      <c r="EK55" s="138"/>
      <c r="EL55" s="138"/>
      <c r="EM55" s="138"/>
      <c r="EN55" s="138"/>
      <c r="EO55" s="138"/>
      <c r="EP55" s="138"/>
      <c r="EQ55" s="138"/>
      <c r="ER55" s="138"/>
      <c r="ES55" s="138"/>
      <c r="ET55" s="138"/>
      <c r="EU55" s="138"/>
      <c r="EV55" s="139"/>
      <c r="EW55" s="137">
        <f>データ!CO7</f>
        <v>13355</v>
      </c>
      <c r="EX55" s="138"/>
      <c r="EY55" s="138"/>
      <c r="EZ55" s="138"/>
      <c r="FA55" s="138"/>
      <c r="FB55" s="138"/>
      <c r="FC55" s="138"/>
      <c r="FD55" s="138"/>
      <c r="FE55" s="138"/>
      <c r="FF55" s="138"/>
      <c r="FG55" s="138"/>
      <c r="FH55" s="138"/>
      <c r="FI55" s="138"/>
      <c r="FJ55" s="138"/>
      <c r="FK55" s="139"/>
      <c r="FL55" s="137">
        <f>データ!CP7</f>
        <v>13079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66.099999999999994</v>
      </c>
      <c r="GS55" s="129"/>
      <c r="GT55" s="129"/>
      <c r="GU55" s="129"/>
      <c r="GV55" s="129"/>
      <c r="GW55" s="129"/>
      <c r="GX55" s="129"/>
      <c r="GY55" s="129"/>
      <c r="GZ55" s="129"/>
      <c r="HA55" s="129"/>
      <c r="HB55" s="129"/>
      <c r="HC55" s="129"/>
      <c r="HD55" s="129"/>
      <c r="HE55" s="129"/>
      <c r="HF55" s="130"/>
      <c r="HG55" s="128">
        <f>データ!CX7</f>
        <v>62.9</v>
      </c>
      <c r="HH55" s="129"/>
      <c r="HI55" s="129"/>
      <c r="HJ55" s="129"/>
      <c r="HK55" s="129"/>
      <c r="HL55" s="129"/>
      <c r="HM55" s="129"/>
      <c r="HN55" s="129"/>
      <c r="HO55" s="129"/>
      <c r="HP55" s="129"/>
      <c r="HQ55" s="129"/>
      <c r="HR55" s="129"/>
      <c r="HS55" s="129"/>
      <c r="HT55" s="129"/>
      <c r="HU55" s="130"/>
      <c r="HV55" s="128">
        <f>データ!CY7</f>
        <v>57</v>
      </c>
      <c r="HW55" s="129"/>
      <c r="HX55" s="129"/>
      <c r="HY55" s="129"/>
      <c r="HZ55" s="129"/>
      <c r="IA55" s="129"/>
      <c r="IB55" s="129"/>
      <c r="IC55" s="129"/>
      <c r="ID55" s="129"/>
      <c r="IE55" s="129"/>
      <c r="IF55" s="129"/>
      <c r="IG55" s="129"/>
      <c r="IH55" s="129"/>
      <c r="II55" s="129"/>
      <c r="IJ55" s="130"/>
      <c r="IK55" s="128">
        <f>データ!CZ7</f>
        <v>56.3</v>
      </c>
      <c r="IL55" s="129"/>
      <c r="IM55" s="129"/>
      <c r="IN55" s="129"/>
      <c r="IO55" s="129"/>
      <c r="IP55" s="129"/>
      <c r="IQ55" s="129"/>
      <c r="IR55" s="129"/>
      <c r="IS55" s="129"/>
      <c r="IT55" s="129"/>
      <c r="IU55" s="129"/>
      <c r="IV55" s="129"/>
      <c r="IW55" s="129"/>
      <c r="IX55" s="129"/>
      <c r="IY55" s="130"/>
      <c r="IZ55" s="128">
        <f>データ!DA7</f>
        <v>64.5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18.5</v>
      </c>
      <c r="KG55" s="129"/>
      <c r="KH55" s="129"/>
      <c r="KI55" s="129"/>
      <c r="KJ55" s="129"/>
      <c r="KK55" s="129"/>
      <c r="KL55" s="129"/>
      <c r="KM55" s="129"/>
      <c r="KN55" s="129"/>
      <c r="KO55" s="129"/>
      <c r="KP55" s="129"/>
      <c r="KQ55" s="129"/>
      <c r="KR55" s="129"/>
      <c r="KS55" s="129"/>
      <c r="KT55" s="130"/>
      <c r="KU55" s="128">
        <f>データ!DI7</f>
        <v>16.399999999999999</v>
      </c>
      <c r="KV55" s="129"/>
      <c r="KW55" s="129"/>
      <c r="KX55" s="129"/>
      <c r="KY55" s="129"/>
      <c r="KZ55" s="129"/>
      <c r="LA55" s="129"/>
      <c r="LB55" s="129"/>
      <c r="LC55" s="129"/>
      <c r="LD55" s="129"/>
      <c r="LE55" s="129"/>
      <c r="LF55" s="129"/>
      <c r="LG55" s="129"/>
      <c r="LH55" s="129"/>
      <c r="LI55" s="130"/>
      <c r="LJ55" s="128">
        <f>データ!DJ7</f>
        <v>14.4</v>
      </c>
      <c r="LK55" s="129"/>
      <c r="LL55" s="129"/>
      <c r="LM55" s="129"/>
      <c r="LN55" s="129"/>
      <c r="LO55" s="129"/>
      <c r="LP55" s="129"/>
      <c r="LQ55" s="129"/>
      <c r="LR55" s="129"/>
      <c r="LS55" s="129"/>
      <c r="LT55" s="129"/>
      <c r="LU55" s="129"/>
      <c r="LV55" s="129"/>
      <c r="LW55" s="129"/>
      <c r="LX55" s="130"/>
      <c r="LY55" s="128">
        <f>データ!DK7</f>
        <v>14.2</v>
      </c>
      <c r="LZ55" s="129"/>
      <c r="MA55" s="129"/>
      <c r="MB55" s="129"/>
      <c r="MC55" s="129"/>
      <c r="MD55" s="129"/>
      <c r="ME55" s="129"/>
      <c r="MF55" s="129"/>
      <c r="MG55" s="129"/>
      <c r="MH55" s="129"/>
      <c r="MI55" s="129"/>
      <c r="MJ55" s="129"/>
      <c r="MK55" s="129"/>
      <c r="ML55" s="129"/>
      <c r="MM55" s="130"/>
      <c r="MN55" s="128">
        <f>データ!DL7</f>
        <v>15.3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53523</v>
      </c>
      <c r="Q56" s="138"/>
      <c r="R56" s="138"/>
      <c r="S56" s="138"/>
      <c r="T56" s="138"/>
      <c r="U56" s="138"/>
      <c r="V56" s="138"/>
      <c r="W56" s="138"/>
      <c r="X56" s="138"/>
      <c r="Y56" s="138"/>
      <c r="Z56" s="138"/>
      <c r="AA56" s="138"/>
      <c r="AB56" s="138"/>
      <c r="AC56" s="138"/>
      <c r="AD56" s="139"/>
      <c r="AE56" s="137">
        <f>データ!CG7</f>
        <v>57368</v>
      </c>
      <c r="AF56" s="138"/>
      <c r="AG56" s="138"/>
      <c r="AH56" s="138"/>
      <c r="AI56" s="138"/>
      <c r="AJ56" s="138"/>
      <c r="AK56" s="138"/>
      <c r="AL56" s="138"/>
      <c r="AM56" s="138"/>
      <c r="AN56" s="138"/>
      <c r="AO56" s="138"/>
      <c r="AP56" s="138"/>
      <c r="AQ56" s="138"/>
      <c r="AR56" s="138"/>
      <c r="AS56" s="139"/>
      <c r="AT56" s="137">
        <f>データ!CH7</f>
        <v>59838</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15111</v>
      </c>
      <c r="DE56" s="138"/>
      <c r="DF56" s="138"/>
      <c r="DG56" s="138"/>
      <c r="DH56" s="138"/>
      <c r="DI56" s="138"/>
      <c r="DJ56" s="138"/>
      <c r="DK56" s="138"/>
      <c r="DL56" s="138"/>
      <c r="DM56" s="138"/>
      <c r="DN56" s="138"/>
      <c r="DO56" s="138"/>
      <c r="DP56" s="138"/>
      <c r="DQ56" s="138"/>
      <c r="DR56" s="139"/>
      <c r="DS56" s="137">
        <f>データ!CR7</f>
        <v>15986</v>
      </c>
      <c r="DT56" s="138"/>
      <c r="DU56" s="138"/>
      <c r="DV56" s="138"/>
      <c r="DW56" s="138"/>
      <c r="DX56" s="138"/>
      <c r="DY56" s="138"/>
      <c r="DZ56" s="138"/>
      <c r="EA56" s="138"/>
      <c r="EB56" s="138"/>
      <c r="EC56" s="138"/>
      <c r="ED56" s="138"/>
      <c r="EE56" s="138"/>
      <c r="EF56" s="138"/>
      <c r="EG56" s="139"/>
      <c r="EH56" s="137">
        <f>データ!CS7</f>
        <v>16421</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189</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232</v>
      </c>
      <c r="Q79" s="129"/>
      <c r="R79" s="129"/>
      <c r="S79" s="129"/>
      <c r="T79" s="129"/>
      <c r="U79" s="129"/>
      <c r="V79" s="129"/>
      <c r="W79" s="129"/>
      <c r="X79" s="129"/>
      <c r="Y79" s="129"/>
      <c r="Z79" s="129"/>
      <c r="AA79" s="129"/>
      <c r="AB79" s="129"/>
      <c r="AC79" s="129"/>
      <c r="AD79" s="130"/>
      <c r="AE79" s="128">
        <f>データ!DT7</f>
        <v>233.7</v>
      </c>
      <c r="AF79" s="129"/>
      <c r="AG79" s="129"/>
      <c r="AH79" s="129"/>
      <c r="AI79" s="129"/>
      <c r="AJ79" s="129"/>
      <c r="AK79" s="129"/>
      <c r="AL79" s="129"/>
      <c r="AM79" s="129"/>
      <c r="AN79" s="129"/>
      <c r="AO79" s="129"/>
      <c r="AP79" s="129"/>
      <c r="AQ79" s="129"/>
      <c r="AR79" s="129"/>
      <c r="AS79" s="130"/>
      <c r="AT79" s="128">
        <f>データ!DU7</f>
        <v>200.9</v>
      </c>
      <c r="AU79" s="129"/>
      <c r="AV79" s="129"/>
      <c r="AW79" s="129"/>
      <c r="AX79" s="129"/>
      <c r="AY79" s="129"/>
      <c r="AZ79" s="129"/>
      <c r="BA79" s="129"/>
      <c r="BB79" s="129"/>
      <c r="BC79" s="129"/>
      <c r="BD79" s="129"/>
      <c r="BE79" s="129"/>
      <c r="BF79" s="129"/>
      <c r="BG79" s="129"/>
      <c r="BH79" s="130"/>
      <c r="BI79" s="128">
        <f>データ!DV7</f>
        <v>5</v>
      </c>
      <c r="BJ79" s="129"/>
      <c r="BK79" s="129"/>
      <c r="BL79" s="129"/>
      <c r="BM79" s="129"/>
      <c r="BN79" s="129"/>
      <c r="BO79" s="129"/>
      <c r="BP79" s="129"/>
      <c r="BQ79" s="129"/>
      <c r="BR79" s="129"/>
      <c r="BS79" s="129"/>
      <c r="BT79" s="129"/>
      <c r="BU79" s="129"/>
      <c r="BV79" s="129"/>
      <c r="BW79" s="130"/>
      <c r="BX79" s="128">
        <f>データ!DW7</f>
        <v>8.3000000000000007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52.5</v>
      </c>
      <c r="DH79" s="129"/>
      <c r="DI79" s="129"/>
      <c r="DJ79" s="129"/>
      <c r="DK79" s="129"/>
      <c r="DL79" s="129"/>
      <c r="DM79" s="129"/>
      <c r="DN79" s="129"/>
      <c r="DO79" s="129"/>
      <c r="DP79" s="129"/>
      <c r="DQ79" s="129"/>
      <c r="DR79" s="129"/>
      <c r="DS79" s="129"/>
      <c r="DT79" s="129"/>
      <c r="DU79" s="130"/>
      <c r="DV79" s="128">
        <f>データ!EE7</f>
        <v>54.3</v>
      </c>
      <c r="DW79" s="129"/>
      <c r="DX79" s="129"/>
      <c r="DY79" s="129"/>
      <c r="DZ79" s="129"/>
      <c r="EA79" s="129"/>
      <c r="EB79" s="129"/>
      <c r="EC79" s="129"/>
      <c r="ED79" s="129"/>
      <c r="EE79" s="129"/>
      <c r="EF79" s="129"/>
      <c r="EG79" s="129"/>
      <c r="EH79" s="129"/>
      <c r="EI79" s="129"/>
      <c r="EJ79" s="130"/>
      <c r="EK79" s="128">
        <f>データ!EF7</f>
        <v>54.7</v>
      </c>
      <c r="EL79" s="129"/>
      <c r="EM79" s="129"/>
      <c r="EN79" s="129"/>
      <c r="EO79" s="129"/>
      <c r="EP79" s="129"/>
      <c r="EQ79" s="129"/>
      <c r="ER79" s="129"/>
      <c r="ES79" s="129"/>
      <c r="ET79" s="129"/>
      <c r="EU79" s="129"/>
      <c r="EV79" s="129"/>
      <c r="EW79" s="129"/>
      <c r="EX79" s="129"/>
      <c r="EY79" s="130"/>
      <c r="EZ79" s="128">
        <f>データ!EG7</f>
        <v>49.1</v>
      </c>
      <c r="FA79" s="129"/>
      <c r="FB79" s="129"/>
      <c r="FC79" s="129"/>
      <c r="FD79" s="129"/>
      <c r="FE79" s="129"/>
      <c r="FF79" s="129"/>
      <c r="FG79" s="129"/>
      <c r="FH79" s="129"/>
      <c r="FI79" s="129"/>
      <c r="FJ79" s="129"/>
      <c r="FK79" s="129"/>
      <c r="FL79" s="129"/>
      <c r="FM79" s="129"/>
      <c r="FN79" s="130"/>
      <c r="FO79" s="128">
        <f>データ!EH7</f>
        <v>50.2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81.2</v>
      </c>
      <c r="GU79" s="129"/>
      <c r="GV79" s="129"/>
      <c r="GW79" s="129"/>
      <c r="GX79" s="129"/>
      <c r="GY79" s="129"/>
      <c r="GZ79" s="129"/>
      <c r="HA79" s="129"/>
      <c r="HB79" s="129"/>
      <c r="HC79" s="129"/>
      <c r="HD79" s="129"/>
      <c r="HE79" s="129"/>
      <c r="HF79" s="129"/>
      <c r="HG79" s="129"/>
      <c r="HH79" s="130"/>
      <c r="HI79" s="128">
        <f>データ!EP7</f>
        <v>82.7</v>
      </c>
      <c r="HJ79" s="129"/>
      <c r="HK79" s="129"/>
      <c r="HL79" s="129"/>
      <c r="HM79" s="129"/>
      <c r="HN79" s="129"/>
      <c r="HO79" s="129"/>
      <c r="HP79" s="129"/>
      <c r="HQ79" s="129"/>
      <c r="HR79" s="129"/>
      <c r="HS79" s="129"/>
      <c r="HT79" s="129"/>
      <c r="HU79" s="129"/>
      <c r="HV79" s="129"/>
      <c r="HW79" s="130"/>
      <c r="HX79" s="128">
        <f>データ!EQ7</f>
        <v>80</v>
      </c>
      <c r="HY79" s="129"/>
      <c r="HZ79" s="129"/>
      <c r="IA79" s="129"/>
      <c r="IB79" s="129"/>
      <c r="IC79" s="129"/>
      <c r="ID79" s="129"/>
      <c r="IE79" s="129"/>
      <c r="IF79" s="129"/>
      <c r="IG79" s="129"/>
      <c r="IH79" s="129"/>
      <c r="II79" s="129"/>
      <c r="IJ79" s="129"/>
      <c r="IK79" s="129"/>
      <c r="IL79" s="130"/>
      <c r="IM79" s="128">
        <f>データ!ER7</f>
        <v>59.9</v>
      </c>
      <c r="IN79" s="129"/>
      <c r="IO79" s="129"/>
      <c r="IP79" s="129"/>
      <c r="IQ79" s="129"/>
      <c r="IR79" s="129"/>
      <c r="IS79" s="129"/>
      <c r="IT79" s="129"/>
      <c r="IU79" s="129"/>
      <c r="IV79" s="129"/>
      <c r="IW79" s="129"/>
      <c r="IX79" s="129"/>
      <c r="IY79" s="129"/>
      <c r="IZ79" s="129"/>
      <c r="JA79" s="130"/>
      <c r="JB79" s="128">
        <f>データ!ES7</f>
        <v>61.1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45083866</v>
      </c>
      <c r="KH79" s="138"/>
      <c r="KI79" s="138"/>
      <c r="KJ79" s="138"/>
      <c r="KK79" s="138"/>
      <c r="KL79" s="138"/>
      <c r="KM79" s="138"/>
      <c r="KN79" s="138"/>
      <c r="KO79" s="138"/>
      <c r="KP79" s="138"/>
      <c r="KQ79" s="138"/>
      <c r="KR79" s="138"/>
      <c r="KS79" s="138"/>
      <c r="KT79" s="138"/>
      <c r="KU79" s="139"/>
      <c r="KV79" s="137">
        <f>データ!FA7</f>
        <v>45254377</v>
      </c>
      <c r="KW79" s="138"/>
      <c r="KX79" s="138"/>
      <c r="KY79" s="138"/>
      <c r="KZ79" s="138"/>
      <c r="LA79" s="138"/>
      <c r="LB79" s="138"/>
      <c r="LC79" s="138"/>
      <c r="LD79" s="138"/>
      <c r="LE79" s="138"/>
      <c r="LF79" s="138"/>
      <c r="LG79" s="138"/>
      <c r="LH79" s="138"/>
      <c r="LI79" s="138"/>
      <c r="LJ79" s="139"/>
      <c r="LK79" s="137">
        <f>データ!FB7</f>
        <v>46130205</v>
      </c>
      <c r="LL79" s="138"/>
      <c r="LM79" s="138"/>
      <c r="LN79" s="138"/>
      <c r="LO79" s="138"/>
      <c r="LP79" s="138"/>
      <c r="LQ79" s="138"/>
      <c r="LR79" s="138"/>
      <c r="LS79" s="138"/>
      <c r="LT79" s="138"/>
      <c r="LU79" s="138"/>
      <c r="LV79" s="138"/>
      <c r="LW79" s="138"/>
      <c r="LX79" s="138"/>
      <c r="LY79" s="139"/>
      <c r="LZ79" s="137">
        <f>データ!FC7</f>
        <v>45839632</v>
      </c>
      <c r="MA79" s="138"/>
      <c r="MB79" s="138"/>
      <c r="MC79" s="138"/>
      <c r="MD79" s="138"/>
      <c r="ME79" s="138"/>
      <c r="MF79" s="138"/>
      <c r="MG79" s="138"/>
      <c r="MH79" s="138"/>
      <c r="MI79" s="138"/>
      <c r="MJ79" s="138"/>
      <c r="MK79" s="138"/>
      <c r="ML79" s="138"/>
      <c r="MM79" s="138"/>
      <c r="MN79" s="139"/>
      <c r="MO79" s="137">
        <f>データ!FD7</f>
        <v>46557700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49696718</v>
      </c>
      <c r="KH80" s="138"/>
      <c r="KI80" s="138"/>
      <c r="KJ80" s="138"/>
      <c r="KK80" s="138"/>
      <c r="KL80" s="138"/>
      <c r="KM80" s="138"/>
      <c r="KN80" s="138"/>
      <c r="KO80" s="138"/>
      <c r="KP80" s="138"/>
      <c r="KQ80" s="138"/>
      <c r="KR80" s="138"/>
      <c r="KS80" s="138"/>
      <c r="KT80" s="138"/>
      <c r="KU80" s="139"/>
      <c r="KV80" s="137">
        <f>データ!FF7</f>
        <v>50234873</v>
      </c>
      <c r="KW80" s="138"/>
      <c r="KX80" s="138"/>
      <c r="KY80" s="138"/>
      <c r="KZ80" s="138"/>
      <c r="LA80" s="138"/>
      <c r="LB80" s="138"/>
      <c r="LC80" s="138"/>
      <c r="LD80" s="138"/>
      <c r="LE80" s="138"/>
      <c r="LF80" s="138"/>
      <c r="LG80" s="138"/>
      <c r="LH80" s="138"/>
      <c r="LI80" s="138"/>
      <c r="LJ80" s="139"/>
      <c r="LK80" s="137">
        <f>データ!FG7</f>
        <v>50294422</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xcIjrKajV1lFYFTit9WcIj9YolvrBohKq/5Ma6R4V/csAsnOu96nvBYxJ6A/lvUPzHuITOL/CdKEy+WkCmXuQ==" saltValue="ewtGnW2QfsPpTgd8/+4Fu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159</v>
      </c>
      <c r="AW5" s="49" t="s">
        <v>150</v>
      </c>
      <c r="AX5" s="49" t="s">
        <v>151</v>
      </c>
      <c r="AY5" s="49" t="s">
        <v>152</v>
      </c>
      <c r="AZ5" s="49" t="s">
        <v>153</v>
      </c>
      <c r="BA5" s="49" t="s">
        <v>154</v>
      </c>
      <c r="BB5" s="49" t="s">
        <v>155</v>
      </c>
      <c r="BC5" s="49" t="s">
        <v>156</v>
      </c>
      <c r="BD5" s="49" t="s">
        <v>157</v>
      </c>
      <c r="BE5" s="49" t="s">
        <v>158</v>
      </c>
      <c r="BF5" s="49" t="s">
        <v>148</v>
      </c>
      <c r="BG5" s="49" t="s">
        <v>149</v>
      </c>
      <c r="BH5" s="49" t="s">
        <v>150</v>
      </c>
      <c r="BI5" s="49" t="s">
        <v>151</v>
      </c>
      <c r="BJ5" s="49" t="s">
        <v>152</v>
      </c>
      <c r="BK5" s="49" t="s">
        <v>153</v>
      </c>
      <c r="BL5" s="49" t="s">
        <v>154</v>
      </c>
      <c r="BM5" s="49" t="s">
        <v>155</v>
      </c>
      <c r="BN5" s="49" t="s">
        <v>156</v>
      </c>
      <c r="BO5" s="49" t="s">
        <v>157</v>
      </c>
      <c r="BP5" s="49" t="s">
        <v>158</v>
      </c>
      <c r="BQ5" s="49" t="s">
        <v>148</v>
      </c>
      <c r="BR5" s="49" t="s">
        <v>149</v>
      </c>
      <c r="BS5" s="49" t="s">
        <v>150</v>
      </c>
      <c r="BT5" s="49" t="s">
        <v>151</v>
      </c>
      <c r="BU5" s="49" t="s">
        <v>152</v>
      </c>
      <c r="BV5" s="49" t="s">
        <v>153</v>
      </c>
      <c r="BW5" s="49" t="s">
        <v>154</v>
      </c>
      <c r="BX5" s="49" t="s">
        <v>155</v>
      </c>
      <c r="BY5" s="49" t="s">
        <v>156</v>
      </c>
      <c r="BZ5" s="49" t="s">
        <v>157</v>
      </c>
      <c r="CA5" s="49" t="s">
        <v>158</v>
      </c>
      <c r="CB5" s="49" t="s">
        <v>148</v>
      </c>
      <c r="CC5" s="49" t="s">
        <v>149</v>
      </c>
      <c r="CD5" s="49" t="s">
        <v>150</v>
      </c>
      <c r="CE5" s="49" t="s">
        <v>151</v>
      </c>
      <c r="CF5" s="49" t="s">
        <v>152</v>
      </c>
      <c r="CG5" s="49" t="s">
        <v>153</v>
      </c>
      <c r="CH5" s="49" t="s">
        <v>154</v>
      </c>
      <c r="CI5" s="49" t="s">
        <v>155</v>
      </c>
      <c r="CJ5" s="49" t="s">
        <v>156</v>
      </c>
      <c r="CK5" s="49" t="s">
        <v>157</v>
      </c>
      <c r="CL5" s="49" t="s">
        <v>147</v>
      </c>
      <c r="CM5" s="49" t="s">
        <v>160</v>
      </c>
      <c r="CN5" s="49" t="s">
        <v>149</v>
      </c>
      <c r="CO5" s="49" t="s">
        <v>161</v>
      </c>
      <c r="CP5" s="49" t="s">
        <v>151</v>
      </c>
      <c r="CQ5" s="49" t="s">
        <v>152</v>
      </c>
      <c r="CR5" s="49" t="s">
        <v>153</v>
      </c>
      <c r="CS5" s="49" t="s">
        <v>154</v>
      </c>
      <c r="CT5" s="49" t="s">
        <v>155</v>
      </c>
      <c r="CU5" s="49" t="s">
        <v>156</v>
      </c>
      <c r="CV5" s="49" t="s">
        <v>157</v>
      </c>
      <c r="CW5" s="49" t="s">
        <v>158</v>
      </c>
      <c r="CX5" s="49" t="s">
        <v>148</v>
      </c>
      <c r="CY5" s="49" t="s">
        <v>149</v>
      </c>
      <c r="CZ5" s="49" t="s">
        <v>150</v>
      </c>
      <c r="DA5" s="49" t="s">
        <v>151</v>
      </c>
      <c r="DB5" s="49" t="s">
        <v>152</v>
      </c>
      <c r="DC5" s="49" t="s">
        <v>153</v>
      </c>
      <c r="DD5" s="49" t="s">
        <v>154</v>
      </c>
      <c r="DE5" s="49" t="s">
        <v>155</v>
      </c>
      <c r="DF5" s="49" t="s">
        <v>156</v>
      </c>
      <c r="DG5" s="49" t="s">
        <v>157</v>
      </c>
      <c r="DH5" s="49" t="s">
        <v>158</v>
      </c>
      <c r="DI5" s="49" t="s">
        <v>148</v>
      </c>
      <c r="DJ5" s="49" t="s">
        <v>149</v>
      </c>
      <c r="DK5" s="49" t="s">
        <v>150</v>
      </c>
      <c r="DL5" s="49" t="s">
        <v>162</v>
      </c>
      <c r="DM5" s="49" t="s">
        <v>152</v>
      </c>
      <c r="DN5" s="49" t="s">
        <v>153</v>
      </c>
      <c r="DO5" s="49" t="s">
        <v>154</v>
      </c>
      <c r="DP5" s="49" t="s">
        <v>155</v>
      </c>
      <c r="DQ5" s="49" t="s">
        <v>156</v>
      </c>
      <c r="DR5" s="49" t="s">
        <v>157</v>
      </c>
      <c r="DS5" s="49" t="s">
        <v>158</v>
      </c>
      <c r="DT5" s="49" t="s">
        <v>148</v>
      </c>
      <c r="DU5" s="49" t="s">
        <v>163</v>
      </c>
      <c r="DV5" s="49" t="s">
        <v>150</v>
      </c>
      <c r="DW5" s="49" t="s">
        <v>151</v>
      </c>
      <c r="DX5" s="49" t="s">
        <v>152</v>
      </c>
      <c r="DY5" s="49" t="s">
        <v>153</v>
      </c>
      <c r="DZ5" s="49" t="s">
        <v>154</v>
      </c>
      <c r="EA5" s="49" t="s">
        <v>155</v>
      </c>
      <c r="EB5" s="49" t="s">
        <v>156</v>
      </c>
      <c r="EC5" s="49" t="s">
        <v>157</v>
      </c>
      <c r="ED5" s="49" t="s">
        <v>158</v>
      </c>
      <c r="EE5" s="49" t="s">
        <v>148</v>
      </c>
      <c r="EF5" s="49" t="s">
        <v>149</v>
      </c>
      <c r="EG5" s="49" t="s">
        <v>150</v>
      </c>
      <c r="EH5" s="49" t="s">
        <v>151</v>
      </c>
      <c r="EI5" s="49" t="s">
        <v>152</v>
      </c>
      <c r="EJ5" s="49" t="s">
        <v>153</v>
      </c>
      <c r="EK5" s="49" t="s">
        <v>154</v>
      </c>
      <c r="EL5" s="49" t="s">
        <v>155</v>
      </c>
      <c r="EM5" s="49" t="s">
        <v>156</v>
      </c>
      <c r="EN5" s="49" t="s">
        <v>157</v>
      </c>
      <c r="EO5" s="49" t="s">
        <v>164</v>
      </c>
      <c r="EP5" s="49" t="s">
        <v>148</v>
      </c>
      <c r="EQ5" s="49" t="s">
        <v>149</v>
      </c>
      <c r="ER5" s="49" t="s">
        <v>150</v>
      </c>
      <c r="ES5" s="49" t="s">
        <v>151</v>
      </c>
      <c r="ET5" s="49" t="s">
        <v>152</v>
      </c>
      <c r="EU5" s="49" t="s">
        <v>153</v>
      </c>
      <c r="EV5" s="49" t="s">
        <v>154</v>
      </c>
      <c r="EW5" s="49" t="s">
        <v>155</v>
      </c>
      <c r="EX5" s="49" t="s">
        <v>156</v>
      </c>
      <c r="EY5" s="49" t="s">
        <v>165</v>
      </c>
      <c r="EZ5" s="49" t="s">
        <v>158</v>
      </c>
      <c r="FA5" s="49" t="s">
        <v>148</v>
      </c>
      <c r="FB5" s="49" t="s">
        <v>163</v>
      </c>
      <c r="FC5" s="49" t="s">
        <v>150</v>
      </c>
      <c r="FD5" s="49" t="s">
        <v>151</v>
      </c>
      <c r="FE5" s="49" t="s">
        <v>152</v>
      </c>
      <c r="FF5" s="49" t="s">
        <v>153</v>
      </c>
      <c r="FG5" s="49" t="s">
        <v>154</v>
      </c>
      <c r="FH5" s="49" t="s">
        <v>155</v>
      </c>
      <c r="FI5" s="49" t="s">
        <v>156</v>
      </c>
      <c r="FJ5" s="49" t="s">
        <v>157</v>
      </c>
    </row>
    <row r="6" spans="1:166" s="54" customFormat="1" x14ac:dyDescent="0.15">
      <c r="A6" s="35" t="s">
        <v>166</v>
      </c>
      <c r="B6" s="50">
        <f>B8</f>
        <v>2023</v>
      </c>
      <c r="C6" s="50">
        <f t="shared" ref="C6:M6" si="2">C8</f>
        <v>12173</v>
      </c>
      <c r="D6" s="50">
        <f t="shared" si="2"/>
        <v>46</v>
      </c>
      <c r="E6" s="50">
        <f t="shared" si="2"/>
        <v>6</v>
      </c>
      <c r="F6" s="50">
        <f t="shared" si="2"/>
        <v>0</v>
      </c>
      <c r="G6" s="50">
        <f t="shared" si="2"/>
        <v>1</v>
      </c>
      <c r="H6" s="152" t="str">
        <f>IF(H8&lt;&gt;I8,H8,"")&amp;IF(I8&lt;&gt;J8,I8,"")&amp;"　"&amp;J8</f>
        <v>北海道江別市　市立病院</v>
      </c>
      <c r="I6" s="153"/>
      <c r="J6" s="154"/>
      <c r="K6" s="50" t="str">
        <f t="shared" si="2"/>
        <v>条例全部</v>
      </c>
      <c r="L6" s="50" t="str">
        <f t="shared" si="2"/>
        <v>病院事業</v>
      </c>
      <c r="M6" s="50" t="str">
        <f t="shared" si="2"/>
        <v>一般病院</v>
      </c>
      <c r="N6" s="50" t="str">
        <f>N8</f>
        <v>300床以上～400床未満</v>
      </c>
      <c r="O6" s="50" t="str">
        <f>O8</f>
        <v>学術・研究機関出身</v>
      </c>
      <c r="P6" s="50" t="str">
        <f>P8</f>
        <v>直営</v>
      </c>
      <c r="Q6" s="51">
        <f t="shared" ref="Q6:AH6" si="3">Q8</f>
        <v>22</v>
      </c>
      <c r="R6" s="50" t="str">
        <f t="shared" si="3"/>
        <v>対象</v>
      </c>
      <c r="S6" s="50" t="str">
        <f t="shared" si="3"/>
        <v>ド 透 未 訓</v>
      </c>
      <c r="T6" s="50" t="str">
        <f t="shared" si="3"/>
        <v>救 臨</v>
      </c>
      <c r="U6" s="51">
        <f>U8</f>
        <v>118686</v>
      </c>
      <c r="V6" s="51">
        <f>V8</f>
        <v>25989</v>
      </c>
      <c r="W6" s="50" t="str">
        <f>W8</f>
        <v>非該当</v>
      </c>
      <c r="X6" s="50" t="str">
        <f t="shared" ref="X6" si="4">X8</f>
        <v>非該当</v>
      </c>
      <c r="Y6" s="50" t="str">
        <f t="shared" si="3"/>
        <v>７：１</v>
      </c>
      <c r="Z6" s="51">
        <f t="shared" si="3"/>
        <v>278</v>
      </c>
      <c r="AA6" s="51" t="str">
        <f t="shared" si="3"/>
        <v>-</v>
      </c>
      <c r="AB6" s="51" t="str">
        <f t="shared" si="3"/>
        <v>-</v>
      </c>
      <c r="AC6" s="51">
        <f t="shared" si="3"/>
        <v>59</v>
      </c>
      <c r="AD6" s="51" t="str">
        <f t="shared" si="3"/>
        <v>-</v>
      </c>
      <c r="AE6" s="51">
        <f t="shared" si="3"/>
        <v>337</v>
      </c>
      <c r="AF6" s="51">
        <f t="shared" si="3"/>
        <v>224</v>
      </c>
      <c r="AG6" s="51" t="str">
        <f t="shared" si="3"/>
        <v>-</v>
      </c>
      <c r="AH6" s="51">
        <f t="shared" si="3"/>
        <v>224</v>
      </c>
      <c r="AI6" s="52">
        <f>IF(AI8="-",NA(),AI8)</f>
        <v>83.5</v>
      </c>
      <c r="AJ6" s="52">
        <f t="shared" ref="AJ6:AR6" si="5">IF(AJ8="-",NA(),AJ8)</f>
        <v>89.1</v>
      </c>
      <c r="AK6" s="52">
        <f t="shared" si="5"/>
        <v>103.2</v>
      </c>
      <c r="AL6" s="52">
        <f t="shared" si="5"/>
        <v>106.2</v>
      </c>
      <c r="AM6" s="52">
        <f t="shared" si="5"/>
        <v>98.1</v>
      </c>
      <c r="AN6" s="52">
        <f t="shared" si="5"/>
        <v>97</v>
      </c>
      <c r="AO6" s="52">
        <f t="shared" si="5"/>
        <v>102.4</v>
      </c>
      <c r="AP6" s="52">
        <f t="shared" si="5"/>
        <v>107.2</v>
      </c>
      <c r="AQ6" s="52">
        <f t="shared" si="5"/>
        <v>104.8</v>
      </c>
      <c r="AR6" s="52">
        <f t="shared" si="5"/>
        <v>95.8</v>
      </c>
      <c r="AS6" s="52" t="str">
        <f>IF(AS8="-","【-】","【"&amp;SUBSTITUTE(TEXT(AS8,"#,##0.0"),"-","△")&amp;"】")</f>
        <v>【96.6】</v>
      </c>
      <c r="AT6" s="52">
        <f>IF(AT8="-",NA(),AT8)</f>
        <v>77.599999999999994</v>
      </c>
      <c r="AU6" s="52">
        <f t="shared" ref="AU6:BC6" si="6">IF(AU8="-",NA(),AU8)</f>
        <v>83.2</v>
      </c>
      <c r="AV6" s="52">
        <f t="shared" si="6"/>
        <v>94.6</v>
      </c>
      <c r="AW6" s="52">
        <f t="shared" si="6"/>
        <v>95.5</v>
      </c>
      <c r="AX6" s="52">
        <f t="shared" si="6"/>
        <v>84.6</v>
      </c>
      <c r="AY6" s="52">
        <f t="shared" si="6"/>
        <v>89.3</v>
      </c>
      <c r="AZ6" s="52">
        <f t="shared" si="6"/>
        <v>84.1</v>
      </c>
      <c r="BA6" s="52">
        <f t="shared" si="6"/>
        <v>86.3</v>
      </c>
      <c r="BB6" s="52">
        <f t="shared" si="6"/>
        <v>86.6</v>
      </c>
      <c r="BC6" s="52">
        <f t="shared" si="6"/>
        <v>86.2</v>
      </c>
      <c r="BD6" s="52" t="str">
        <f>IF(BD8="-","【-】","【"&amp;SUBSTITUTE(TEXT(BD8,"#,##0.0"),"-","△")&amp;"】")</f>
        <v>【86.6】</v>
      </c>
      <c r="BE6" s="52">
        <f>IF(BE8="-",NA(),BE8)</f>
        <v>72</v>
      </c>
      <c r="BF6" s="52">
        <f t="shared" ref="BF6:BN6" si="7">IF(BF8="-",NA(),BF8)</f>
        <v>77.099999999999994</v>
      </c>
      <c r="BG6" s="52">
        <f t="shared" si="7"/>
        <v>89.1</v>
      </c>
      <c r="BH6" s="52">
        <f t="shared" si="7"/>
        <v>89.9</v>
      </c>
      <c r="BI6" s="52">
        <f t="shared" si="7"/>
        <v>78.900000000000006</v>
      </c>
      <c r="BJ6" s="52">
        <f t="shared" si="7"/>
        <v>86.5</v>
      </c>
      <c r="BK6" s="52">
        <f t="shared" si="7"/>
        <v>81.400000000000006</v>
      </c>
      <c r="BL6" s="52">
        <f t="shared" si="7"/>
        <v>83.7</v>
      </c>
      <c r="BM6" s="52">
        <f t="shared" si="7"/>
        <v>84</v>
      </c>
      <c r="BN6" s="52">
        <f t="shared" si="7"/>
        <v>83.4</v>
      </c>
      <c r="BO6" s="52" t="str">
        <f>IF(BO8="-","【-】","【"&amp;SUBSTITUTE(TEXT(BO8,"#,##0.0"),"-","△")&amp;"】")</f>
        <v>【83.9】</v>
      </c>
      <c r="BP6" s="52">
        <f>IF(BP8="-",NA(),BP8)</f>
        <v>59.5</v>
      </c>
      <c r="BQ6" s="52">
        <f t="shared" ref="BQ6:BY6" si="8">IF(BQ8="-",NA(),BQ8)</f>
        <v>69.5</v>
      </c>
      <c r="BR6" s="52">
        <f t="shared" si="8"/>
        <v>68.900000000000006</v>
      </c>
      <c r="BS6" s="52">
        <f t="shared" si="8"/>
        <v>51.9</v>
      </c>
      <c r="BT6" s="52">
        <f t="shared" si="8"/>
        <v>53.7</v>
      </c>
      <c r="BU6" s="52">
        <f t="shared" si="8"/>
        <v>74.400000000000006</v>
      </c>
      <c r="BV6" s="52">
        <f t="shared" si="8"/>
        <v>66.5</v>
      </c>
      <c r="BW6" s="52">
        <f t="shared" si="8"/>
        <v>66.8</v>
      </c>
      <c r="BX6" s="52">
        <f t="shared" si="8"/>
        <v>66.599999999999994</v>
      </c>
      <c r="BY6" s="52">
        <f t="shared" si="8"/>
        <v>68</v>
      </c>
      <c r="BZ6" s="52" t="str">
        <f>IF(BZ8="-","【-】","【"&amp;SUBSTITUTE(TEXT(BZ8,"#,##0.0"),"-","△")&amp;"】")</f>
        <v>【68.7】</v>
      </c>
      <c r="CA6" s="53">
        <f>IF(CA8="-",NA(),CA8)</f>
        <v>43046</v>
      </c>
      <c r="CB6" s="53">
        <f t="shared" ref="CB6:CJ6" si="9">IF(CB8="-",NA(),CB8)</f>
        <v>43808</v>
      </c>
      <c r="CC6" s="53">
        <f t="shared" si="9"/>
        <v>47007</v>
      </c>
      <c r="CD6" s="53">
        <f t="shared" si="9"/>
        <v>48851</v>
      </c>
      <c r="CE6" s="53">
        <f t="shared" si="9"/>
        <v>48533</v>
      </c>
      <c r="CF6" s="53">
        <f t="shared" si="9"/>
        <v>53523</v>
      </c>
      <c r="CG6" s="53">
        <f t="shared" si="9"/>
        <v>57368</v>
      </c>
      <c r="CH6" s="53">
        <f t="shared" si="9"/>
        <v>59838</v>
      </c>
      <c r="CI6" s="53">
        <f t="shared" si="9"/>
        <v>62697</v>
      </c>
      <c r="CJ6" s="53">
        <f t="shared" si="9"/>
        <v>62059</v>
      </c>
      <c r="CK6" s="52" t="str">
        <f>IF(CK8="-","【-】","【"&amp;SUBSTITUTE(TEXT(CK8,"#,##0"),"-","△")&amp;"】")</f>
        <v>【62,428】</v>
      </c>
      <c r="CL6" s="53">
        <f>IF(CL8="-",NA(),CL8)</f>
        <v>12431</v>
      </c>
      <c r="CM6" s="53">
        <f t="shared" ref="CM6:CU6" si="10">IF(CM8="-",NA(),CM8)</f>
        <v>12674</v>
      </c>
      <c r="CN6" s="53">
        <f t="shared" si="10"/>
        <v>12347</v>
      </c>
      <c r="CO6" s="53">
        <f t="shared" si="10"/>
        <v>13355</v>
      </c>
      <c r="CP6" s="53">
        <f t="shared" si="10"/>
        <v>13079</v>
      </c>
      <c r="CQ6" s="53">
        <f t="shared" si="10"/>
        <v>15111</v>
      </c>
      <c r="CR6" s="53">
        <f t="shared" si="10"/>
        <v>15986</v>
      </c>
      <c r="CS6" s="53">
        <f t="shared" si="10"/>
        <v>16421</v>
      </c>
      <c r="CT6" s="53">
        <f t="shared" si="10"/>
        <v>17279</v>
      </c>
      <c r="CU6" s="53">
        <f t="shared" si="10"/>
        <v>17851</v>
      </c>
      <c r="CV6" s="52" t="str">
        <f>IF(CV8="-","【-】","【"&amp;SUBSTITUTE(TEXT(CV8,"#,##0"),"-","△")&amp;"】")</f>
        <v>【18,236】</v>
      </c>
      <c r="CW6" s="52">
        <f>IF(CW8="-",NA(),CW8)</f>
        <v>66.099999999999994</v>
      </c>
      <c r="CX6" s="52">
        <f t="shared" ref="CX6:DF6" si="11">IF(CX8="-",NA(),CX8)</f>
        <v>62.9</v>
      </c>
      <c r="CY6" s="52">
        <f t="shared" si="11"/>
        <v>57</v>
      </c>
      <c r="CZ6" s="52">
        <f t="shared" si="11"/>
        <v>56.3</v>
      </c>
      <c r="DA6" s="52">
        <f t="shared" si="11"/>
        <v>64.5</v>
      </c>
      <c r="DB6" s="52">
        <f t="shared" si="11"/>
        <v>56.2</v>
      </c>
      <c r="DC6" s="52">
        <f t="shared" si="11"/>
        <v>60.8</v>
      </c>
      <c r="DD6" s="52">
        <f t="shared" si="11"/>
        <v>57.4</v>
      </c>
      <c r="DE6" s="52">
        <f t="shared" si="11"/>
        <v>55.7</v>
      </c>
      <c r="DF6" s="52">
        <f t="shared" si="11"/>
        <v>57.2</v>
      </c>
      <c r="DG6" s="52" t="str">
        <f>IF(DG8="-","【-】","【"&amp;SUBSTITUTE(TEXT(DG8,"#,##0.0"),"-","△")&amp;"】")</f>
        <v>【56.1】</v>
      </c>
      <c r="DH6" s="52">
        <f>IF(DH8="-",NA(),DH8)</f>
        <v>18.5</v>
      </c>
      <c r="DI6" s="52">
        <f t="shared" ref="DI6:DQ6" si="12">IF(DI8="-",NA(),DI8)</f>
        <v>16.399999999999999</v>
      </c>
      <c r="DJ6" s="52">
        <f t="shared" si="12"/>
        <v>14.4</v>
      </c>
      <c r="DK6" s="52">
        <f t="shared" si="12"/>
        <v>14.2</v>
      </c>
      <c r="DL6" s="52">
        <f t="shared" si="12"/>
        <v>15.3</v>
      </c>
      <c r="DM6" s="52">
        <f t="shared" si="12"/>
        <v>24.2</v>
      </c>
      <c r="DN6" s="52">
        <f t="shared" si="12"/>
        <v>24.1</v>
      </c>
      <c r="DO6" s="52">
        <f t="shared" si="12"/>
        <v>23.9</v>
      </c>
      <c r="DP6" s="52">
        <f t="shared" si="12"/>
        <v>24.4</v>
      </c>
      <c r="DQ6" s="52">
        <f t="shared" si="12"/>
        <v>25.7</v>
      </c>
      <c r="DR6" s="52" t="str">
        <f>IF(DR8="-","【-】","【"&amp;SUBSTITUTE(TEXT(DR8,"#,##0.0"),"-","△")&amp;"】")</f>
        <v>【26.4】</v>
      </c>
      <c r="DS6" s="52">
        <f>IF(DS8="-",NA(),DS8)</f>
        <v>232</v>
      </c>
      <c r="DT6" s="52">
        <f t="shared" ref="DT6:EB6" si="13">IF(DT8="-",NA(),DT8)</f>
        <v>233.7</v>
      </c>
      <c r="DU6" s="52">
        <f t="shared" si="13"/>
        <v>200.9</v>
      </c>
      <c r="DV6" s="52">
        <f t="shared" si="13"/>
        <v>5</v>
      </c>
      <c r="DW6" s="52">
        <f t="shared" si="13"/>
        <v>8.3000000000000007</v>
      </c>
      <c r="DX6" s="52">
        <f t="shared" si="13"/>
        <v>75.099999999999994</v>
      </c>
      <c r="DY6" s="52">
        <f t="shared" si="13"/>
        <v>83.2</v>
      </c>
      <c r="DZ6" s="52">
        <f t="shared" si="13"/>
        <v>84.6</v>
      </c>
      <c r="EA6" s="52">
        <f t="shared" si="13"/>
        <v>67.8</v>
      </c>
      <c r="EB6" s="52">
        <f t="shared" si="13"/>
        <v>61.8</v>
      </c>
      <c r="EC6" s="52" t="str">
        <f>IF(EC8="-","【-】","【"&amp;SUBSTITUTE(TEXT(EC8,"#,##0.0"),"-","△")&amp;"】")</f>
        <v>【54.5】</v>
      </c>
      <c r="ED6" s="52">
        <f>IF(ED8="-",NA(),ED8)</f>
        <v>52.5</v>
      </c>
      <c r="EE6" s="52">
        <f t="shared" ref="EE6:EM6" si="14">IF(EE8="-",NA(),EE8)</f>
        <v>54.3</v>
      </c>
      <c r="EF6" s="52">
        <f t="shared" si="14"/>
        <v>54.7</v>
      </c>
      <c r="EG6" s="52">
        <f t="shared" si="14"/>
        <v>49.1</v>
      </c>
      <c r="EH6" s="52">
        <f t="shared" si="14"/>
        <v>50.2</v>
      </c>
      <c r="EI6" s="52">
        <f t="shared" si="14"/>
        <v>52.9</v>
      </c>
      <c r="EJ6" s="52">
        <f t="shared" si="14"/>
        <v>54.3</v>
      </c>
      <c r="EK6" s="52">
        <f t="shared" si="14"/>
        <v>54.9</v>
      </c>
      <c r="EL6" s="52">
        <f t="shared" si="14"/>
        <v>56.1</v>
      </c>
      <c r="EM6" s="52">
        <f t="shared" si="14"/>
        <v>57.5</v>
      </c>
      <c r="EN6" s="52" t="str">
        <f>IF(EN8="-","【-】","【"&amp;SUBSTITUTE(TEXT(EN8,"#,##0.0"),"-","△")&amp;"】")</f>
        <v>【57.0】</v>
      </c>
      <c r="EO6" s="52">
        <f>IF(EO8="-",NA(),EO8)</f>
        <v>81.2</v>
      </c>
      <c r="EP6" s="52">
        <f t="shared" ref="EP6:EX6" si="15">IF(EP8="-",NA(),EP8)</f>
        <v>82.7</v>
      </c>
      <c r="EQ6" s="52">
        <f t="shared" si="15"/>
        <v>80</v>
      </c>
      <c r="ER6" s="52">
        <f t="shared" si="15"/>
        <v>59.9</v>
      </c>
      <c r="ES6" s="52">
        <f t="shared" si="15"/>
        <v>61.1</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45083866</v>
      </c>
      <c r="FA6" s="53">
        <f t="shared" ref="FA6:FI6" si="16">IF(FA8="-",NA(),FA8)</f>
        <v>45254377</v>
      </c>
      <c r="FB6" s="53">
        <f t="shared" si="16"/>
        <v>46130205</v>
      </c>
      <c r="FC6" s="53">
        <f t="shared" si="16"/>
        <v>45839632</v>
      </c>
      <c r="FD6" s="53">
        <f t="shared" si="16"/>
        <v>46557700</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15">
      <c r="A7" s="35" t="s">
        <v>167</v>
      </c>
      <c r="B7" s="50">
        <f t="shared" ref="B7:AH7" si="17">B8</f>
        <v>2023</v>
      </c>
      <c r="C7" s="50">
        <f t="shared" si="17"/>
        <v>12173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学術・研究機関出身</v>
      </c>
      <c r="P7" s="50" t="str">
        <f>P8</f>
        <v>直営</v>
      </c>
      <c r="Q7" s="51">
        <f t="shared" si="17"/>
        <v>22</v>
      </c>
      <c r="R7" s="50" t="str">
        <f t="shared" si="17"/>
        <v>対象</v>
      </c>
      <c r="S7" s="50" t="str">
        <f t="shared" si="17"/>
        <v>ド 透 未 訓</v>
      </c>
      <c r="T7" s="50" t="str">
        <f t="shared" si="17"/>
        <v>救 臨</v>
      </c>
      <c r="U7" s="51">
        <f>U8</f>
        <v>118686</v>
      </c>
      <c r="V7" s="51">
        <f>V8</f>
        <v>25989</v>
      </c>
      <c r="W7" s="50" t="str">
        <f>W8</f>
        <v>非該当</v>
      </c>
      <c r="X7" s="50" t="str">
        <f t="shared" si="17"/>
        <v>非該当</v>
      </c>
      <c r="Y7" s="50" t="str">
        <f t="shared" si="17"/>
        <v>７：１</v>
      </c>
      <c r="Z7" s="51">
        <f t="shared" si="17"/>
        <v>278</v>
      </c>
      <c r="AA7" s="51" t="str">
        <f t="shared" si="17"/>
        <v>-</v>
      </c>
      <c r="AB7" s="51" t="str">
        <f t="shared" si="17"/>
        <v>-</v>
      </c>
      <c r="AC7" s="51">
        <f t="shared" si="17"/>
        <v>59</v>
      </c>
      <c r="AD7" s="51" t="str">
        <f t="shared" si="17"/>
        <v>-</v>
      </c>
      <c r="AE7" s="51">
        <f t="shared" si="17"/>
        <v>337</v>
      </c>
      <c r="AF7" s="51">
        <f t="shared" si="17"/>
        <v>224</v>
      </c>
      <c r="AG7" s="51" t="str">
        <f t="shared" si="17"/>
        <v>-</v>
      </c>
      <c r="AH7" s="51">
        <f t="shared" si="17"/>
        <v>224</v>
      </c>
      <c r="AI7" s="52">
        <f>AI8</f>
        <v>83.5</v>
      </c>
      <c r="AJ7" s="52">
        <f t="shared" ref="AJ7:AR7" si="18">AJ8</f>
        <v>89.1</v>
      </c>
      <c r="AK7" s="52">
        <f t="shared" si="18"/>
        <v>103.2</v>
      </c>
      <c r="AL7" s="52">
        <f t="shared" si="18"/>
        <v>106.2</v>
      </c>
      <c r="AM7" s="52">
        <f t="shared" si="18"/>
        <v>98.1</v>
      </c>
      <c r="AN7" s="52">
        <f t="shared" si="18"/>
        <v>97</v>
      </c>
      <c r="AO7" s="52">
        <f t="shared" si="18"/>
        <v>102.4</v>
      </c>
      <c r="AP7" s="52">
        <f t="shared" si="18"/>
        <v>107.2</v>
      </c>
      <c r="AQ7" s="52">
        <f t="shared" si="18"/>
        <v>104.8</v>
      </c>
      <c r="AR7" s="52">
        <f t="shared" si="18"/>
        <v>95.8</v>
      </c>
      <c r="AS7" s="52"/>
      <c r="AT7" s="52">
        <f>AT8</f>
        <v>77.599999999999994</v>
      </c>
      <c r="AU7" s="52">
        <f t="shared" ref="AU7:BC7" si="19">AU8</f>
        <v>83.2</v>
      </c>
      <c r="AV7" s="52">
        <f t="shared" si="19"/>
        <v>94.6</v>
      </c>
      <c r="AW7" s="52">
        <f t="shared" si="19"/>
        <v>95.5</v>
      </c>
      <c r="AX7" s="52">
        <f t="shared" si="19"/>
        <v>84.6</v>
      </c>
      <c r="AY7" s="52">
        <f t="shared" si="19"/>
        <v>89.3</v>
      </c>
      <c r="AZ7" s="52">
        <f t="shared" si="19"/>
        <v>84.1</v>
      </c>
      <c r="BA7" s="52">
        <f t="shared" si="19"/>
        <v>86.3</v>
      </c>
      <c r="BB7" s="52">
        <f t="shared" si="19"/>
        <v>86.6</v>
      </c>
      <c r="BC7" s="52">
        <f t="shared" si="19"/>
        <v>86.2</v>
      </c>
      <c r="BD7" s="52"/>
      <c r="BE7" s="52">
        <f>BE8</f>
        <v>72</v>
      </c>
      <c r="BF7" s="52">
        <f t="shared" ref="BF7:BN7" si="20">BF8</f>
        <v>77.099999999999994</v>
      </c>
      <c r="BG7" s="52">
        <f t="shared" si="20"/>
        <v>89.1</v>
      </c>
      <c r="BH7" s="52">
        <f t="shared" si="20"/>
        <v>89.9</v>
      </c>
      <c r="BI7" s="52">
        <f t="shared" si="20"/>
        <v>78.900000000000006</v>
      </c>
      <c r="BJ7" s="52">
        <f t="shared" si="20"/>
        <v>86.5</v>
      </c>
      <c r="BK7" s="52">
        <f t="shared" si="20"/>
        <v>81.400000000000006</v>
      </c>
      <c r="BL7" s="52">
        <f t="shared" si="20"/>
        <v>83.7</v>
      </c>
      <c r="BM7" s="52">
        <f t="shared" si="20"/>
        <v>84</v>
      </c>
      <c r="BN7" s="52">
        <f t="shared" si="20"/>
        <v>83.4</v>
      </c>
      <c r="BO7" s="52"/>
      <c r="BP7" s="52">
        <f>BP8</f>
        <v>59.5</v>
      </c>
      <c r="BQ7" s="52">
        <f t="shared" ref="BQ7:BY7" si="21">BQ8</f>
        <v>69.5</v>
      </c>
      <c r="BR7" s="52">
        <f t="shared" si="21"/>
        <v>68.900000000000006</v>
      </c>
      <c r="BS7" s="52">
        <f t="shared" si="21"/>
        <v>51.9</v>
      </c>
      <c r="BT7" s="52">
        <f t="shared" si="21"/>
        <v>53.7</v>
      </c>
      <c r="BU7" s="52">
        <f t="shared" si="21"/>
        <v>74.400000000000006</v>
      </c>
      <c r="BV7" s="52">
        <f t="shared" si="21"/>
        <v>66.5</v>
      </c>
      <c r="BW7" s="52">
        <f t="shared" si="21"/>
        <v>66.8</v>
      </c>
      <c r="BX7" s="52">
        <f t="shared" si="21"/>
        <v>66.599999999999994</v>
      </c>
      <c r="BY7" s="52">
        <f t="shared" si="21"/>
        <v>68</v>
      </c>
      <c r="BZ7" s="52"/>
      <c r="CA7" s="53">
        <f>CA8</f>
        <v>43046</v>
      </c>
      <c r="CB7" s="53">
        <f t="shared" ref="CB7:CJ7" si="22">CB8</f>
        <v>43808</v>
      </c>
      <c r="CC7" s="53">
        <f t="shared" si="22"/>
        <v>47007</v>
      </c>
      <c r="CD7" s="53">
        <f t="shared" si="22"/>
        <v>48851</v>
      </c>
      <c r="CE7" s="53">
        <f t="shared" si="22"/>
        <v>48533</v>
      </c>
      <c r="CF7" s="53">
        <f t="shared" si="22"/>
        <v>53523</v>
      </c>
      <c r="CG7" s="53">
        <f t="shared" si="22"/>
        <v>57368</v>
      </c>
      <c r="CH7" s="53">
        <f t="shared" si="22"/>
        <v>59838</v>
      </c>
      <c r="CI7" s="53">
        <f t="shared" si="22"/>
        <v>62697</v>
      </c>
      <c r="CJ7" s="53">
        <f t="shared" si="22"/>
        <v>62059</v>
      </c>
      <c r="CK7" s="52"/>
      <c r="CL7" s="53">
        <f>CL8</f>
        <v>12431</v>
      </c>
      <c r="CM7" s="53">
        <f t="shared" ref="CM7:CU7" si="23">CM8</f>
        <v>12674</v>
      </c>
      <c r="CN7" s="53">
        <f t="shared" si="23"/>
        <v>12347</v>
      </c>
      <c r="CO7" s="53">
        <f t="shared" si="23"/>
        <v>13355</v>
      </c>
      <c r="CP7" s="53">
        <f t="shared" si="23"/>
        <v>13079</v>
      </c>
      <c r="CQ7" s="53">
        <f t="shared" si="23"/>
        <v>15111</v>
      </c>
      <c r="CR7" s="53">
        <f t="shared" si="23"/>
        <v>15986</v>
      </c>
      <c r="CS7" s="53">
        <f t="shared" si="23"/>
        <v>16421</v>
      </c>
      <c r="CT7" s="53">
        <f t="shared" si="23"/>
        <v>17279</v>
      </c>
      <c r="CU7" s="53">
        <f t="shared" si="23"/>
        <v>17851</v>
      </c>
      <c r="CV7" s="52"/>
      <c r="CW7" s="52">
        <f>CW8</f>
        <v>66.099999999999994</v>
      </c>
      <c r="CX7" s="52">
        <f t="shared" ref="CX7:DF7" si="24">CX8</f>
        <v>62.9</v>
      </c>
      <c r="CY7" s="52">
        <f t="shared" si="24"/>
        <v>57</v>
      </c>
      <c r="CZ7" s="52">
        <f t="shared" si="24"/>
        <v>56.3</v>
      </c>
      <c r="DA7" s="52">
        <f t="shared" si="24"/>
        <v>64.5</v>
      </c>
      <c r="DB7" s="52">
        <f t="shared" si="24"/>
        <v>56.2</v>
      </c>
      <c r="DC7" s="52">
        <f t="shared" si="24"/>
        <v>60.8</v>
      </c>
      <c r="DD7" s="52">
        <f t="shared" si="24"/>
        <v>57.4</v>
      </c>
      <c r="DE7" s="52">
        <f t="shared" si="24"/>
        <v>55.7</v>
      </c>
      <c r="DF7" s="52">
        <f t="shared" si="24"/>
        <v>57.2</v>
      </c>
      <c r="DG7" s="52"/>
      <c r="DH7" s="52">
        <f>DH8</f>
        <v>18.5</v>
      </c>
      <c r="DI7" s="52">
        <f t="shared" ref="DI7:DQ7" si="25">DI8</f>
        <v>16.399999999999999</v>
      </c>
      <c r="DJ7" s="52">
        <f t="shared" si="25"/>
        <v>14.4</v>
      </c>
      <c r="DK7" s="52">
        <f t="shared" si="25"/>
        <v>14.2</v>
      </c>
      <c r="DL7" s="52">
        <f t="shared" si="25"/>
        <v>15.3</v>
      </c>
      <c r="DM7" s="52">
        <f t="shared" si="25"/>
        <v>24.2</v>
      </c>
      <c r="DN7" s="52">
        <f t="shared" si="25"/>
        <v>24.1</v>
      </c>
      <c r="DO7" s="52">
        <f t="shared" si="25"/>
        <v>23.9</v>
      </c>
      <c r="DP7" s="52">
        <f t="shared" si="25"/>
        <v>24.4</v>
      </c>
      <c r="DQ7" s="52">
        <f t="shared" si="25"/>
        <v>25.7</v>
      </c>
      <c r="DR7" s="52"/>
      <c r="DS7" s="52">
        <f>DS8</f>
        <v>232</v>
      </c>
      <c r="DT7" s="52">
        <f t="shared" ref="DT7:EB7" si="26">DT8</f>
        <v>233.7</v>
      </c>
      <c r="DU7" s="52">
        <f t="shared" si="26"/>
        <v>200.9</v>
      </c>
      <c r="DV7" s="52">
        <f t="shared" si="26"/>
        <v>5</v>
      </c>
      <c r="DW7" s="52">
        <f t="shared" si="26"/>
        <v>8.3000000000000007</v>
      </c>
      <c r="DX7" s="52">
        <f t="shared" si="26"/>
        <v>75.099999999999994</v>
      </c>
      <c r="DY7" s="52">
        <f t="shared" si="26"/>
        <v>83.2</v>
      </c>
      <c r="DZ7" s="52">
        <f t="shared" si="26"/>
        <v>84.6</v>
      </c>
      <c r="EA7" s="52">
        <f t="shared" si="26"/>
        <v>67.8</v>
      </c>
      <c r="EB7" s="52">
        <f t="shared" si="26"/>
        <v>61.8</v>
      </c>
      <c r="EC7" s="52"/>
      <c r="ED7" s="52">
        <f>ED8</f>
        <v>52.5</v>
      </c>
      <c r="EE7" s="52">
        <f t="shared" ref="EE7:EM7" si="27">EE8</f>
        <v>54.3</v>
      </c>
      <c r="EF7" s="52">
        <f t="shared" si="27"/>
        <v>54.7</v>
      </c>
      <c r="EG7" s="52">
        <f t="shared" si="27"/>
        <v>49.1</v>
      </c>
      <c r="EH7" s="52">
        <f t="shared" si="27"/>
        <v>50.2</v>
      </c>
      <c r="EI7" s="52">
        <f t="shared" si="27"/>
        <v>52.9</v>
      </c>
      <c r="EJ7" s="52">
        <f t="shared" si="27"/>
        <v>54.3</v>
      </c>
      <c r="EK7" s="52">
        <f t="shared" si="27"/>
        <v>54.9</v>
      </c>
      <c r="EL7" s="52">
        <f t="shared" si="27"/>
        <v>56.1</v>
      </c>
      <c r="EM7" s="52">
        <f t="shared" si="27"/>
        <v>57.5</v>
      </c>
      <c r="EN7" s="52"/>
      <c r="EO7" s="52">
        <f>EO8</f>
        <v>81.2</v>
      </c>
      <c r="EP7" s="52">
        <f t="shared" ref="EP7:EX7" si="28">EP8</f>
        <v>82.7</v>
      </c>
      <c r="EQ7" s="52">
        <f t="shared" si="28"/>
        <v>80</v>
      </c>
      <c r="ER7" s="52">
        <f t="shared" si="28"/>
        <v>59.9</v>
      </c>
      <c r="ES7" s="52">
        <f t="shared" si="28"/>
        <v>61.1</v>
      </c>
      <c r="ET7" s="52">
        <f t="shared" si="28"/>
        <v>69.400000000000006</v>
      </c>
      <c r="EU7" s="52">
        <f t="shared" si="28"/>
        <v>69.900000000000006</v>
      </c>
      <c r="EV7" s="52">
        <f t="shared" si="28"/>
        <v>68.8</v>
      </c>
      <c r="EW7" s="52">
        <f t="shared" si="28"/>
        <v>69.7</v>
      </c>
      <c r="EX7" s="52">
        <f t="shared" si="28"/>
        <v>70.400000000000006</v>
      </c>
      <c r="EY7" s="52"/>
      <c r="EZ7" s="53">
        <f>EZ8</f>
        <v>45083866</v>
      </c>
      <c r="FA7" s="53">
        <f t="shared" ref="FA7:FI7" si="29">FA8</f>
        <v>45254377</v>
      </c>
      <c r="FB7" s="53">
        <f t="shared" si="29"/>
        <v>46130205</v>
      </c>
      <c r="FC7" s="53">
        <f t="shared" si="29"/>
        <v>45839632</v>
      </c>
      <c r="FD7" s="53">
        <f t="shared" si="29"/>
        <v>46557700</v>
      </c>
      <c r="FE7" s="53">
        <f t="shared" si="29"/>
        <v>49696718</v>
      </c>
      <c r="FF7" s="53">
        <f t="shared" si="29"/>
        <v>50234873</v>
      </c>
      <c r="FG7" s="53">
        <f t="shared" si="29"/>
        <v>50294422</v>
      </c>
      <c r="FH7" s="53">
        <f t="shared" si="29"/>
        <v>49693831</v>
      </c>
      <c r="FI7" s="53">
        <f t="shared" si="29"/>
        <v>50513249</v>
      </c>
      <c r="FJ7" s="53"/>
    </row>
    <row r="8" spans="1:166" s="54" customFormat="1" x14ac:dyDescent="0.15">
      <c r="A8" s="35"/>
      <c r="B8" s="55">
        <v>2023</v>
      </c>
      <c r="C8" s="55">
        <v>12173</v>
      </c>
      <c r="D8" s="55">
        <v>46</v>
      </c>
      <c r="E8" s="55">
        <v>6</v>
      </c>
      <c r="F8" s="55">
        <v>0</v>
      </c>
      <c r="G8" s="55">
        <v>1</v>
      </c>
      <c r="H8" s="55" t="s">
        <v>168</v>
      </c>
      <c r="I8" s="55" t="s">
        <v>169</v>
      </c>
      <c r="J8" s="55" t="s">
        <v>170</v>
      </c>
      <c r="K8" s="55" t="s">
        <v>171</v>
      </c>
      <c r="L8" s="55" t="s">
        <v>172</v>
      </c>
      <c r="M8" s="55" t="s">
        <v>173</v>
      </c>
      <c r="N8" s="55" t="s">
        <v>174</v>
      </c>
      <c r="O8" s="55" t="s">
        <v>175</v>
      </c>
      <c r="P8" s="55" t="s">
        <v>176</v>
      </c>
      <c r="Q8" s="56">
        <v>22</v>
      </c>
      <c r="R8" s="55" t="s">
        <v>177</v>
      </c>
      <c r="S8" s="55" t="s">
        <v>178</v>
      </c>
      <c r="T8" s="55" t="s">
        <v>179</v>
      </c>
      <c r="U8" s="56">
        <v>118686</v>
      </c>
      <c r="V8" s="56">
        <v>25989</v>
      </c>
      <c r="W8" s="55" t="s">
        <v>180</v>
      </c>
      <c r="X8" s="55" t="s">
        <v>180</v>
      </c>
      <c r="Y8" s="57" t="s">
        <v>181</v>
      </c>
      <c r="Z8" s="56">
        <v>278</v>
      </c>
      <c r="AA8" s="56" t="s">
        <v>40</v>
      </c>
      <c r="AB8" s="56" t="s">
        <v>40</v>
      </c>
      <c r="AC8" s="56">
        <v>59</v>
      </c>
      <c r="AD8" s="56" t="s">
        <v>40</v>
      </c>
      <c r="AE8" s="56">
        <v>337</v>
      </c>
      <c r="AF8" s="56">
        <v>224</v>
      </c>
      <c r="AG8" s="56" t="s">
        <v>40</v>
      </c>
      <c r="AH8" s="56">
        <v>224</v>
      </c>
      <c r="AI8" s="58">
        <v>83.5</v>
      </c>
      <c r="AJ8" s="58">
        <v>89.1</v>
      </c>
      <c r="AK8" s="58">
        <v>103.2</v>
      </c>
      <c r="AL8" s="58">
        <v>106.2</v>
      </c>
      <c r="AM8" s="58">
        <v>98.1</v>
      </c>
      <c r="AN8" s="58">
        <v>97</v>
      </c>
      <c r="AO8" s="58">
        <v>102.4</v>
      </c>
      <c r="AP8" s="58">
        <v>107.2</v>
      </c>
      <c r="AQ8" s="58">
        <v>104.8</v>
      </c>
      <c r="AR8" s="58">
        <v>95.8</v>
      </c>
      <c r="AS8" s="58">
        <v>96.6</v>
      </c>
      <c r="AT8" s="58">
        <v>77.599999999999994</v>
      </c>
      <c r="AU8" s="58">
        <v>83.2</v>
      </c>
      <c r="AV8" s="58">
        <v>94.6</v>
      </c>
      <c r="AW8" s="58">
        <v>95.5</v>
      </c>
      <c r="AX8" s="58">
        <v>84.6</v>
      </c>
      <c r="AY8" s="58">
        <v>89.3</v>
      </c>
      <c r="AZ8" s="58">
        <v>84.1</v>
      </c>
      <c r="BA8" s="58">
        <v>86.3</v>
      </c>
      <c r="BB8" s="58">
        <v>86.6</v>
      </c>
      <c r="BC8" s="58">
        <v>86.2</v>
      </c>
      <c r="BD8" s="58">
        <v>86.6</v>
      </c>
      <c r="BE8" s="59">
        <v>72</v>
      </c>
      <c r="BF8" s="59">
        <v>77.099999999999994</v>
      </c>
      <c r="BG8" s="59">
        <v>89.1</v>
      </c>
      <c r="BH8" s="59">
        <v>89.9</v>
      </c>
      <c r="BI8" s="59">
        <v>78.900000000000006</v>
      </c>
      <c r="BJ8" s="59">
        <v>86.5</v>
      </c>
      <c r="BK8" s="59">
        <v>81.400000000000006</v>
      </c>
      <c r="BL8" s="59">
        <v>83.7</v>
      </c>
      <c r="BM8" s="59">
        <v>84</v>
      </c>
      <c r="BN8" s="59">
        <v>83.4</v>
      </c>
      <c r="BO8" s="59">
        <v>83.9</v>
      </c>
      <c r="BP8" s="58">
        <v>59.5</v>
      </c>
      <c r="BQ8" s="58">
        <v>69.5</v>
      </c>
      <c r="BR8" s="58">
        <v>68.900000000000006</v>
      </c>
      <c r="BS8" s="58">
        <v>51.9</v>
      </c>
      <c r="BT8" s="58">
        <v>53.7</v>
      </c>
      <c r="BU8" s="58">
        <v>74.400000000000006</v>
      </c>
      <c r="BV8" s="58">
        <v>66.5</v>
      </c>
      <c r="BW8" s="58">
        <v>66.8</v>
      </c>
      <c r="BX8" s="58">
        <v>66.599999999999994</v>
      </c>
      <c r="BY8" s="58">
        <v>68</v>
      </c>
      <c r="BZ8" s="58">
        <v>68.7</v>
      </c>
      <c r="CA8" s="59">
        <v>43046</v>
      </c>
      <c r="CB8" s="59">
        <v>43808</v>
      </c>
      <c r="CC8" s="59">
        <v>47007</v>
      </c>
      <c r="CD8" s="59">
        <v>48851</v>
      </c>
      <c r="CE8" s="59">
        <v>48533</v>
      </c>
      <c r="CF8" s="59">
        <v>53523</v>
      </c>
      <c r="CG8" s="59">
        <v>57368</v>
      </c>
      <c r="CH8" s="59">
        <v>59838</v>
      </c>
      <c r="CI8" s="59">
        <v>62697</v>
      </c>
      <c r="CJ8" s="59">
        <v>62059</v>
      </c>
      <c r="CK8" s="58">
        <v>62428</v>
      </c>
      <c r="CL8" s="59">
        <v>12431</v>
      </c>
      <c r="CM8" s="59">
        <v>12674</v>
      </c>
      <c r="CN8" s="59">
        <v>12347</v>
      </c>
      <c r="CO8" s="59">
        <v>13355</v>
      </c>
      <c r="CP8" s="59">
        <v>13079</v>
      </c>
      <c r="CQ8" s="59">
        <v>15111</v>
      </c>
      <c r="CR8" s="59">
        <v>15986</v>
      </c>
      <c r="CS8" s="59">
        <v>16421</v>
      </c>
      <c r="CT8" s="59">
        <v>17279</v>
      </c>
      <c r="CU8" s="59">
        <v>17851</v>
      </c>
      <c r="CV8" s="58">
        <v>18236</v>
      </c>
      <c r="CW8" s="59">
        <v>66.099999999999994</v>
      </c>
      <c r="CX8" s="59">
        <v>62.9</v>
      </c>
      <c r="CY8" s="59">
        <v>57</v>
      </c>
      <c r="CZ8" s="59">
        <v>56.3</v>
      </c>
      <c r="DA8" s="59">
        <v>64.5</v>
      </c>
      <c r="DB8" s="59">
        <v>56.2</v>
      </c>
      <c r="DC8" s="59">
        <v>60.8</v>
      </c>
      <c r="DD8" s="59">
        <v>57.4</v>
      </c>
      <c r="DE8" s="59">
        <v>55.7</v>
      </c>
      <c r="DF8" s="59">
        <v>57.2</v>
      </c>
      <c r="DG8" s="59">
        <v>56.1</v>
      </c>
      <c r="DH8" s="59">
        <v>18.5</v>
      </c>
      <c r="DI8" s="59">
        <v>16.399999999999999</v>
      </c>
      <c r="DJ8" s="59">
        <v>14.4</v>
      </c>
      <c r="DK8" s="59">
        <v>14.2</v>
      </c>
      <c r="DL8" s="59">
        <v>15.3</v>
      </c>
      <c r="DM8" s="59">
        <v>24.2</v>
      </c>
      <c r="DN8" s="59">
        <v>24.1</v>
      </c>
      <c r="DO8" s="59">
        <v>23.9</v>
      </c>
      <c r="DP8" s="59">
        <v>24.4</v>
      </c>
      <c r="DQ8" s="59">
        <v>25.7</v>
      </c>
      <c r="DR8" s="59">
        <v>26.4</v>
      </c>
      <c r="DS8" s="59">
        <v>232</v>
      </c>
      <c r="DT8" s="59">
        <v>233.7</v>
      </c>
      <c r="DU8" s="59">
        <v>200.9</v>
      </c>
      <c r="DV8" s="59">
        <v>5</v>
      </c>
      <c r="DW8" s="59">
        <v>8.3000000000000007</v>
      </c>
      <c r="DX8" s="59">
        <v>75.099999999999994</v>
      </c>
      <c r="DY8" s="59">
        <v>83.2</v>
      </c>
      <c r="DZ8" s="59">
        <v>84.6</v>
      </c>
      <c r="EA8" s="59">
        <v>67.8</v>
      </c>
      <c r="EB8" s="59">
        <v>61.8</v>
      </c>
      <c r="EC8" s="59">
        <v>54.5</v>
      </c>
      <c r="ED8" s="58">
        <v>52.5</v>
      </c>
      <c r="EE8" s="58">
        <v>54.3</v>
      </c>
      <c r="EF8" s="58">
        <v>54.7</v>
      </c>
      <c r="EG8" s="58">
        <v>49.1</v>
      </c>
      <c r="EH8" s="58">
        <v>50.2</v>
      </c>
      <c r="EI8" s="58">
        <v>52.9</v>
      </c>
      <c r="EJ8" s="58">
        <v>54.3</v>
      </c>
      <c r="EK8" s="58">
        <v>54.9</v>
      </c>
      <c r="EL8" s="58">
        <v>56.1</v>
      </c>
      <c r="EM8" s="58">
        <v>57.5</v>
      </c>
      <c r="EN8" s="58">
        <v>57</v>
      </c>
      <c r="EO8" s="58">
        <v>81.2</v>
      </c>
      <c r="EP8" s="58">
        <v>82.7</v>
      </c>
      <c r="EQ8" s="58">
        <v>80</v>
      </c>
      <c r="ER8" s="58">
        <v>59.9</v>
      </c>
      <c r="ES8" s="58">
        <v>61.1</v>
      </c>
      <c r="ET8" s="58">
        <v>69.400000000000006</v>
      </c>
      <c r="EU8" s="58">
        <v>69.900000000000006</v>
      </c>
      <c r="EV8" s="58">
        <v>68.8</v>
      </c>
      <c r="EW8" s="58">
        <v>69.7</v>
      </c>
      <c r="EX8" s="58">
        <v>70.400000000000006</v>
      </c>
      <c r="EY8" s="58">
        <v>70.400000000000006</v>
      </c>
      <c r="EZ8" s="59">
        <v>45083866</v>
      </c>
      <c r="FA8" s="59">
        <v>45254377</v>
      </c>
      <c r="FB8" s="59">
        <v>46130205</v>
      </c>
      <c r="FC8" s="59">
        <v>45839632</v>
      </c>
      <c r="FD8" s="59">
        <v>46557700</v>
      </c>
      <c r="FE8" s="59">
        <v>49696718</v>
      </c>
      <c r="FF8" s="59">
        <v>50234873</v>
      </c>
      <c r="FG8" s="59">
        <v>50294422</v>
      </c>
      <c r="FH8" s="59">
        <v>49693831</v>
      </c>
      <c r="FI8" s="59">
        <v>50513249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zaim01</cp:lastModifiedBy>
  <cp:lastPrinted>2025-01-29T05:51:41Z</cp:lastPrinted>
  <dcterms:created xsi:type="dcterms:W3CDTF">2025-01-16T06:37:59Z</dcterms:created>
  <dcterms:modified xsi:type="dcterms:W3CDTF">2025-01-29T05:51:44Z</dcterms:modified>
  <cp:category/>
</cp:coreProperties>
</file>